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el Alarcon\Documents\12. Órgano de Gobierno\Sesión Órgano de Gobierno 2024\2daJG2024\5. Presentación del Informe de Autoevaluación\5.12 Cuadros de cálculo y determinación del porcentaje\LOPSRM\"/>
    </mc:Choice>
  </mc:AlternateContent>
  <xr:revisionPtr revIDLastSave="0" documentId="13_ncr:1_{5D077003-51A2-4132-87F7-BB5703FA50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70-30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3" l="1"/>
  <c r="L26" i="3" l="1"/>
  <c r="I35" i="3" s="1"/>
  <c r="I38" i="3"/>
  <c r="M17" i="3"/>
  <c r="K17" i="3"/>
  <c r="K26" i="3" s="1"/>
  <c r="I33" i="3"/>
  <c r="I26" i="3"/>
  <c r="I32" i="3" s="1"/>
  <c r="H17" i="3"/>
  <c r="H26" i="3" s="1"/>
  <c r="F17" i="3"/>
  <c r="F26" i="3" s="1"/>
  <c r="E17" i="3"/>
  <c r="E26" i="3" s="1"/>
  <c r="M26" i="3" l="1"/>
  <c r="K29" i="3" s="1"/>
  <c r="D26" i="3"/>
  <c r="E34" i="3"/>
  <c r="F28" i="3"/>
  <c r="G27" i="3"/>
  <c r="H27" i="3" s="1"/>
  <c r="J27" i="3"/>
  <c r="K27" i="3" s="1"/>
  <c r="I34" i="3"/>
  <c r="M27" i="3" l="1"/>
  <c r="I36" i="3"/>
  <c r="I37" i="3" s="1"/>
  <c r="I39" i="3" s="1"/>
  <c r="E36" i="3"/>
</calcChain>
</file>

<file path=xl/sharedStrings.xml><?xml version="1.0" encoding="utf-8"?>
<sst xmlns="http://schemas.openxmlformats.org/spreadsheetml/2006/main" count="84" uniqueCount="76">
  <si>
    <t>F</t>
  </si>
  <si>
    <t>CALCULO Y DETERMINACIÓN DEL PORCENTAJE AL QUE SE REFIERE EL ARTÍCULO  43 DE  LA LOPSRM</t>
  </si>
  <si>
    <t>(MILES DE PESOS)</t>
  </si>
  <si>
    <t>CONCEPTO</t>
  </si>
  <si>
    <t xml:space="preserve">PRESUPUESTO </t>
  </si>
  <si>
    <t>DEDUCCIONES</t>
  </si>
  <si>
    <t>CONTRATACIONES FORMALIZADAS (CONTRATOS FIRMADOS)</t>
  </si>
  <si>
    <t xml:space="preserve">ANUAL </t>
  </si>
  <si>
    <t>AUTORIZADO</t>
  </si>
  <si>
    <t xml:space="preserve">     ARTICULO 42 - LOPSRM</t>
  </si>
  <si>
    <t xml:space="preserve">CONFORME AL </t>
  </si>
  <si>
    <t xml:space="preserve">ADJUDICACION </t>
  </si>
  <si>
    <t xml:space="preserve">INVITACION CUANDO </t>
  </si>
  <si>
    <t>PATENTE</t>
  </si>
  <si>
    <t xml:space="preserve">COSTOS </t>
  </si>
  <si>
    <t>CON FINES</t>
  </si>
  <si>
    <t>OTROS</t>
  </si>
  <si>
    <t xml:space="preserve">LICITACION </t>
  </si>
  <si>
    <t>CLAVE</t>
  </si>
  <si>
    <t xml:space="preserve">DESCRIPCION </t>
  </si>
  <si>
    <t>TERCER PARRAFO</t>
  </si>
  <si>
    <t>DIRECTA</t>
  </si>
  <si>
    <t>MENOS A TRES</t>
  </si>
  <si>
    <t>I</t>
  </si>
  <si>
    <t>ADICIONALES</t>
  </si>
  <si>
    <t>MILITARES</t>
  </si>
  <si>
    <t>PUBLICA</t>
  </si>
  <si>
    <t>ART 1 LOPSRM</t>
  </si>
  <si>
    <t>PERSONAS</t>
  </si>
  <si>
    <t>III</t>
  </si>
  <si>
    <t>IV</t>
  </si>
  <si>
    <t>V A XII</t>
  </si>
  <si>
    <t>ART. 30 LOPSRM</t>
  </si>
  <si>
    <t>(1)</t>
  </si>
  <si>
    <t>(2)</t>
  </si>
  <si>
    <t>(A)=(1)+(2)</t>
  </si>
  <si>
    <t>(B)</t>
  </si>
  <si>
    <t>(C)</t>
  </si>
  <si>
    <t>(D)</t>
  </si>
  <si>
    <t>(E)</t>
  </si>
  <si>
    <t>(F)</t>
  </si>
  <si>
    <t>(G)</t>
  </si>
  <si>
    <t>(H)</t>
  </si>
  <si>
    <t>(I)</t>
  </si>
  <si>
    <t>TOTAL</t>
  </si>
  <si>
    <t>CAPITULO 3000 - SERVICIOS GENERALES</t>
  </si>
  <si>
    <t>Servicios de instalación, reparación, mantenimiento y/o conservación.</t>
  </si>
  <si>
    <t>Obra pública en bienes propios</t>
  </si>
  <si>
    <t>C + D   X 100%</t>
  </si>
  <si>
    <t>EL PORCENTAJE RESTANTE ESTARA INTEGRADO POR:</t>
  </si>
  <si>
    <t xml:space="preserve">    A</t>
  </si>
  <si>
    <t>A</t>
  </si>
  <si>
    <t>C</t>
  </si>
  <si>
    <t>B</t>
  </si>
  <si>
    <t>D</t>
  </si>
  <si>
    <t>E</t>
  </si>
  <si>
    <t>ADJ DIRECTA</t>
  </si>
  <si>
    <t>PRESUPUESTO</t>
  </si>
  <si>
    <t>G</t>
  </si>
  <si>
    <t>H</t>
  </si>
  <si>
    <t>PORCENTAJE ADJ. DIRECTA</t>
  </si>
  <si>
    <t>%</t>
  </si>
  <si>
    <t>TOTAL LP Y ART. 42</t>
  </si>
  <si>
    <t>% LP Y ART. 42</t>
  </si>
  <si>
    <t>FUENTE: CLASIFICADOR POR OBJETO DEL GASTO PARA LA ADMINISTRACION PUBLICA FEDERAL, PUBLICADO EN EL D.O.F. EL 13 DE OCTUBRE, 23 DE NOVIEMBRE,  26 DE DICIEMBRE DE 2000 Y 7 DE NOVIEMBRE DE 2001.</t>
  </si>
  <si>
    <t>ARTICULO 43 - LOPSRM</t>
  </si>
  <si>
    <r>
      <t>PERIODO:</t>
    </r>
    <r>
      <rPr>
        <b/>
        <u/>
        <sz val="10"/>
        <rFont val="Arial"/>
        <family val="2"/>
      </rPr>
      <t xml:space="preserve"> ENERO-JUNIO 2024</t>
    </r>
  </si>
  <si>
    <r>
      <t xml:space="preserve">DEPENDENCIA O ENTIDAD: </t>
    </r>
    <r>
      <rPr>
        <b/>
        <u/>
        <sz val="10"/>
        <rFont val="Arial"/>
        <family val="2"/>
      </rPr>
      <t>INSTITUTO DE ECOLOGIA, A.C</t>
    </r>
    <r>
      <rPr>
        <b/>
        <sz val="10"/>
        <rFont val="Arial"/>
        <family val="2"/>
      </rPr>
      <t>.</t>
    </r>
  </si>
  <si>
    <r>
      <t xml:space="preserve"> - PORCENTAJE DE CONTRATACIONES FORMALIZADAS CONFORME AL ARTICULO 43 LOPSRM </t>
    </r>
    <r>
      <rPr>
        <b/>
        <sz val="9"/>
        <rFont val="Arial"/>
        <family val="2"/>
      </rPr>
      <t>=</t>
    </r>
    <r>
      <rPr>
        <sz val="9"/>
        <rFont val="Arial"/>
        <family val="2"/>
      </rPr>
      <t xml:space="preserve">   </t>
    </r>
  </si>
  <si>
    <r>
      <t xml:space="preserve">                      </t>
    </r>
    <r>
      <rPr>
        <b/>
        <u/>
        <sz val="9"/>
        <rFont val="Arial"/>
        <family val="2"/>
      </rPr>
      <t xml:space="preserve"> B +E +F +G +H +I</t>
    </r>
    <r>
      <rPr>
        <b/>
        <sz val="9"/>
        <rFont val="Arial"/>
        <family val="2"/>
      </rPr>
      <t xml:space="preserve">     X  100%</t>
    </r>
  </si>
  <si>
    <t>SECRETARIA DE LA FUNCION PUBLICA</t>
  </si>
  <si>
    <t>SUBSECRETARIA DE ATENCIÓN CIUDADANA Y NORMATIVIDAD</t>
  </si>
  <si>
    <t xml:space="preserve">                                                         UNIDAD DE NORMATIVIDAD DE ADQUISICIONES, OBRAS PUBLICAS, SERVICIOS Y PATRIMONIO FEDERAL          </t>
  </si>
  <si>
    <t>Segunda Sesión Ordinaria de Órgano de Gobierno 2024</t>
  </si>
  <si>
    <t xml:space="preserve">CAPITULO 6000 - OBRA PUBLICA </t>
  </si>
  <si>
    <t>Obra pública por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</si>
</sst>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2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9"/>
      <color indexed="10"/>
      <name val="Arial"/>
      <family val="2"/>
    </font>
    <font>
      <sz val="9"/>
      <color theme="1"/>
      <name val="Calibri"/>
      <family val="2"/>
      <scheme val="minor"/>
    </font>
    <font>
      <b/>
      <u/>
      <sz val="9"/>
      <name val="Arial"/>
      <family val="2"/>
    </font>
    <font>
      <u/>
      <sz val="9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Montserrat"/>
    </font>
    <font>
      <b/>
      <sz val="11"/>
      <name val="Arial"/>
      <family val="2"/>
    </font>
    <font>
      <sz val="10"/>
      <name val="Montserrat"/>
    </font>
    <font>
      <b/>
      <sz val="10"/>
      <name val="Montserrat"/>
    </font>
    <font>
      <b/>
      <sz val="10"/>
      <color theme="1"/>
      <name val="Montserrat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8" xfId="0" applyBorder="1"/>
    <xf numFmtId="0" fontId="0" fillId="0" borderId="19" xfId="0" applyBorder="1"/>
    <xf numFmtId="0" fontId="6" fillId="0" borderId="0" xfId="0" applyFont="1"/>
    <xf numFmtId="0" fontId="3" fillId="0" borderId="8" xfId="0" applyFont="1" applyBorder="1"/>
    <xf numFmtId="49" fontId="1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2" fillId="0" borderId="0" xfId="0" applyNumberFormat="1" applyFont="1"/>
    <xf numFmtId="4" fontId="0" fillId="0" borderId="0" xfId="0" applyNumberFormat="1"/>
    <xf numFmtId="2" fontId="0" fillId="0" borderId="0" xfId="0" applyNumberFormat="1"/>
    <xf numFmtId="0" fontId="8" fillId="0" borderId="14" xfId="0" applyFont="1" applyBorder="1" applyAlignment="1">
      <alignment horizontal="left"/>
    </xf>
    <xf numFmtId="0" fontId="8" fillId="0" borderId="1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wrapText="1"/>
    </xf>
    <xf numFmtId="4" fontId="8" fillId="0" borderId="16" xfId="0" applyNumberFormat="1" applyFont="1" applyBorder="1"/>
    <xf numFmtId="4" fontId="8" fillId="0" borderId="14" xfId="0" applyNumberFormat="1" applyFont="1" applyBorder="1"/>
    <xf numFmtId="4" fontId="8" fillId="2" borderId="18" xfId="0" applyNumberFormat="1" applyFont="1" applyFill="1" applyBorder="1"/>
    <xf numFmtId="4" fontId="1" fillId="0" borderId="3" xfId="0" applyNumberFormat="1" applyFont="1" applyBorder="1"/>
    <xf numFmtId="4" fontId="8" fillId="2" borderId="16" xfId="0" applyNumberFormat="1" applyFont="1" applyFill="1" applyBorder="1"/>
    <xf numFmtId="4" fontId="8" fillId="0" borderId="1" xfId="0" applyNumberFormat="1" applyFont="1" applyBorder="1"/>
    <xf numFmtId="4" fontId="8" fillId="0" borderId="16" xfId="0" applyNumberFormat="1" applyFont="1" applyBorder="1" applyAlignment="1">
      <alignment wrapText="1"/>
    </xf>
    <xf numFmtId="4" fontId="8" fillId="2" borderId="17" xfId="0" applyNumberFormat="1" applyFont="1" applyFill="1" applyBorder="1"/>
    <xf numFmtId="4" fontId="8" fillId="0" borderId="14" xfId="0" applyNumberFormat="1" applyFont="1" applyBorder="1" applyAlignment="1">
      <alignment wrapText="1"/>
    </xf>
    <xf numFmtId="4" fontId="10" fillId="0" borderId="14" xfId="0" applyNumberFormat="1" applyFont="1" applyBorder="1" applyAlignment="1">
      <alignment wrapText="1"/>
    </xf>
    <xf numFmtId="0" fontId="1" fillId="0" borderId="0" xfId="0" applyFont="1"/>
    <xf numFmtId="2" fontId="1" fillId="0" borderId="0" xfId="0" applyNumberFormat="1" applyFont="1"/>
    <xf numFmtId="4" fontId="12" fillId="0" borderId="0" xfId="0" applyNumberFormat="1" applyFont="1"/>
    <xf numFmtId="0" fontId="8" fillId="0" borderId="0" xfId="0" applyFont="1"/>
    <xf numFmtId="0" fontId="13" fillId="0" borderId="0" xfId="0" applyFont="1"/>
    <xf numFmtId="2" fontId="12" fillId="0" borderId="0" xfId="0" applyNumberFormat="1" applyFont="1"/>
    <xf numFmtId="2" fontId="1" fillId="0" borderId="0" xfId="0" applyNumberFormat="1" applyFont="1" applyAlignment="1">
      <alignment horizontal="right"/>
    </xf>
    <xf numFmtId="0" fontId="1" fillId="0" borderId="20" xfId="0" applyFont="1" applyBorder="1"/>
    <xf numFmtId="2" fontId="1" fillId="0" borderId="20" xfId="0" applyNumberFormat="1" applyFont="1" applyBorder="1"/>
    <xf numFmtId="43" fontId="1" fillId="0" borderId="0" xfId="1" applyFont="1"/>
    <xf numFmtId="43" fontId="1" fillId="0" borderId="0" xfId="1" applyFont="1" applyAlignment="1">
      <alignment horizontal="right"/>
    </xf>
    <xf numFmtId="0" fontId="1" fillId="0" borderId="0" xfId="0" applyFont="1" applyAlignment="1">
      <alignment wrapText="1"/>
    </xf>
    <xf numFmtId="164" fontId="1" fillId="0" borderId="0" xfId="0" applyNumberFormat="1" applyFont="1"/>
    <xf numFmtId="43" fontId="1" fillId="0" borderId="20" xfId="1" applyFont="1" applyBorder="1" applyAlignment="1">
      <alignment horizontal="right"/>
    </xf>
    <xf numFmtId="0" fontId="14" fillId="0" borderId="4" xfId="0" applyFont="1" applyBorder="1"/>
    <xf numFmtId="0" fontId="14" fillId="0" borderId="15" xfId="0" applyFont="1" applyBorder="1"/>
    <xf numFmtId="0" fontId="11" fillId="0" borderId="13" xfId="0" applyFont="1" applyBorder="1"/>
    <xf numFmtId="0" fontId="1" fillId="0" borderId="14" xfId="0" applyFont="1" applyBorder="1" applyAlignment="1">
      <alignment horizontal="centerContinuous"/>
    </xf>
    <xf numFmtId="0" fontId="1" fillId="0" borderId="7" xfId="0" applyFont="1" applyBorder="1" applyAlignment="1">
      <alignment horizontal="centerContinuous"/>
    </xf>
    <xf numFmtId="0" fontId="11" fillId="0" borderId="15" xfId="0" applyFont="1" applyBorder="1" applyAlignment="1">
      <alignment horizontal="centerContinuous"/>
    </xf>
    <xf numFmtId="0" fontId="11" fillId="0" borderId="14" xfId="0" applyFont="1" applyBorder="1" applyAlignment="1">
      <alignment horizontal="centerContinuous"/>
    </xf>
    <xf numFmtId="0" fontId="11" fillId="0" borderId="15" xfId="0" applyFont="1" applyBorder="1"/>
    <xf numFmtId="0" fontId="11" fillId="0" borderId="7" xfId="0" applyFont="1" applyBorder="1"/>
    <xf numFmtId="0" fontId="1" fillId="0" borderId="1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vertical="top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justify" vertical="justify" wrapText="1"/>
    </xf>
    <xf numFmtId="0" fontId="1" fillId="0" borderId="3" xfId="0" applyFont="1" applyBorder="1" applyAlignment="1">
      <alignment horizontal="center"/>
    </xf>
    <xf numFmtId="0" fontId="8" fillId="0" borderId="15" xfId="0" applyFont="1" applyBorder="1"/>
    <xf numFmtId="0" fontId="8" fillId="0" borderId="23" xfId="0" applyFont="1" applyBorder="1" applyAlignment="1">
      <alignment wrapText="1"/>
    </xf>
    <xf numFmtId="0" fontId="11" fillId="0" borderId="2" xfId="0" applyFont="1" applyBorder="1"/>
    <xf numFmtId="0" fontId="18" fillId="0" borderId="17" xfId="0" applyFont="1" applyBorder="1" applyAlignment="1">
      <alignment horizontal="justify" vertical="justify" wrapText="1"/>
    </xf>
    <xf numFmtId="0" fontId="18" fillId="0" borderId="17" xfId="0" applyFont="1" applyBorder="1" applyAlignment="1">
      <alignment horizontal="center" vertical="justify" wrapText="1"/>
    </xf>
    <xf numFmtId="0" fontId="15" fillId="0" borderId="0" xfId="0" applyFont="1" applyAlignment="1">
      <alignment vertical="justify" wrapText="1"/>
    </xf>
    <xf numFmtId="0" fontId="15" fillId="0" borderId="9" xfId="0" applyFont="1" applyBorder="1" applyAlignment="1">
      <alignment vertical="justify" wrapText="1"/>
    </xf>
    <xf numFmtId="0" fontId="15" fillId="0" borderId="11" xfId="0" applyFont="1" applyBorder="1" applyAlignment="1">
      <alignment vertical="justify" wrapText="1"/>
    </xf>
    <xf numFmtId="0" fontId="6" fillId="0" borderId="6" xfId="0" applyFont="1" applyBorder="1" applyAlignment="1">
      <alignment horizontal="center" vertical="center"/>
    </xf>
    <xf numFmtId="0" fontId="19" fillId="0" borderId="7" xfId="0" applyFont="1" applyBorder="1"/>
    <xf numFmtId="0" fontId="14" fillId="0" borderId="19" xfId="0" applyFont="1" applyBorder="1"/>
    <xf numFmtId="0" fontId="14" fillId="0" borderId="12" xfId="0" applyFont="1" applyBorder="1"/>
    <xf numFmtId="0" fontId="11" fillId="0" borderId="21" xfId="0" applyFont="1" applyBorder="1"/>
    <xf numFmtId="0" fontId="11" fillId="0" borderId="12" xfId="0" applyFont="1" applyBorder="1"/>
    <xf numFmtId="0" fontId="18" fillId="0" borderId="24" xfId="0" applyFont="1" applyBorder="1" applyAlignment="1">
      <alignment horizontal="center" vertical="justify" wrapText="1"/>
    </xf>
    <xf numFmtId="2" fontId="18" fillId="0" borderId="2" xfId="0" applyNumberFormat="1" applyFont="1" applyBorder="1" applyAlignment="1">
      <alignment horizontal="center"/>
    </xf>
    <xf numFmtId="2" fontId="18" fillId="0" borderId="14" xfId="0" applyNumberFormat="1" applyFont="1" applyBorder="1" applyAlignment="1">
      <alignment horizontal="center"/>
    </xf>
    <xf numFmtId="43" fontId="18" fillId="0" borderId="19" xfId="1" applyFont="1" applyFill="1" applyBorder="1" applyAlignment="1">
      <alignment horizontal="right"/>
    </xf>
    <xf numFmtId="4" fontId="17" fillId="0" borderId="17" xfId="1" applyNumberFormat="1" applyFont="1" applyFill="1" applyBorder="1" applyAlignment="1">
      <alignment horizontal="right"/>
    </xf>
    <xf numFmtId="43" fontId="18" fillId="0" borderId="0" xfId="1" applyFont="1" applyFill="1" applyBorder="1" applyAlignment="1">
      <alignment horizontal="right"/>
    </xf>
    <xf numFmtId="0" fontId="8" fillId="0" borderId="15" xfId="0" applyFont="1" applyBorder="1" applyAlignment="1">
      <alignment wrapText="1"/>
    </xf>
    <xf numFmtId="4" fontId="17" fillId="0" borderId="0" xfId="1" applyNumberFormat="1" applyFont="1" applyFill="1" applyBorder="1" applyAlignment="1">
      <alignment horizontal="right"/>
    </xf>
    <xf numFmtId="49" fontId="1" fillId="0" borderId="14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0" fontId="18" fillId="0" borderId="16" xfId="0" applyFont="1" applyBorder="1" applyAlignment="1">
      <alignment horizontal="center" vertical="justify" wrapText="1"/>
    </xf>
    <xf numFmtId="0" fontId="17" fillId="0" borderId="1" xfId="0" applyFont="1" applyBorder="1" applyAlignment="1">
      <alignment horizontal="justify" vertical="justify" wrapText="1"/>
    </xf>
    <xf numFmtId="0" fontId="18" fillId="0" borderId="3" xfId="0" applyFont="1" applyBorder="1" applyAlignment="1">
      <alignment horizontal="justify" vertical="justify" wrapText="1"/>
    </xf>
    <xf numFmtId="0" fontId="18" fillId="0" borderId="4" xfId="0" applyFont="1" applyBorder="1" applyAlignment="1">
      <alignment horizontal="center" vertical="justify" wrapText="1"/>
    </xf>
    <xf numFmtId="4" fontId="18" fillId="0" borderId="3" xfId="1" applyNumberFormat="1" applyFont="1" applyFill="1" applyBorder="1" applyAlignment="1">
      <alignment horizontal="right"/>
    </xf>
    <xf numFmtId="0" fontId="20" fillId="0" borderId="21" xfId="0" applyFont="1" applyBorder="1" applyAlignment="1">
      <alignment horizontal="center" vertical="center"/>
    </xf>
    <xf numFmtId="0" fontId="15" fillId="0" borderId="21" xfId="0" applyFont="1" applyBorder="1" applyAlignment="1">
      <alignment horizontal="justify" vertical="justify" wrapText="1"/>
    </xf>
    <xf numFmtId="4" fontId="17" fillId="0" borderId="3" xfId="1" applyNumberFormat="1" applyFont="1" applyFill="1" applyBorder="1" applyAlignment="1">
      <alignment horizontal="right"/>
    </xf>
    <xf numFmtId="4" fontId="18" fillId="0" borderId="17" xfId="1" applyNumberFormat="1" applyFont="1" applyFill="1" applyBorder="1" applyAlignment="1">
      <alignment horizontal="right"/>
    </xf>
    <xf numFmtId="4" fontId="1" fillId="0" borderId="14" xfId="0" applyNumberFormat="1" applyFont="1" applyBorder="1"/>
    <xf numFmtId="4" fontId="1" fillId="0" borderId="16" xfId="0" applyNumberFormat="1" applyFont="1" applyBorder="1"/>
    <xf numFmtId="0" fontId="1" fillId="0" borderId="20" xfId="0" applyFont="1" applyBorder="1" applyAlignment="1">
      <alignment horizontal="justify" vertical="justify" wrapText="1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8" fillId="0" borderId="0" xfId="0" applyFont="1" applyAlignment="1">
      <alignment horizontal="justify" vertical="justify" wrapText="1"/>
    </xf>
    <xf numFmtId="0" fontId="11" fillId="0" borderId="0" xfId="0" applyFont="1" applyAlignment="1">
      <alignment horizontal="justify" vertical="justify" wrapText="1"/>
    </xf>
    <xf numFmtId="0" fontId="15" fillId="0" borderId="7" xfId="0" applyFont="1" applyBorder="1" applyAlignment="1">
      <alignment horizontal="center" vertical="justify" wrapText="1"/>
    </xf>
    <xf numFmtId="0" fontId="18" fillId="0" borderId="13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5" fillId="0" borderId="10" xfId="0" applyFont="1" applyBorder="1" applyAlignment="1">
      <alignment horizontal="center" vertical="justify" wrapText="1"/>
    </xf>
    <xf numFmtId="0" fontId="15" fillId="0" borderId="9" xfId="0" applyFont="1" applyBorder="1" applyAlignment="1">
      <alignment horizontal="center" vertical="justify" wrapText="1"/>
    </xf>
    <xf numFmtId="0" fontId="16" fillId="0" borderId="7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5" fillId="0" borderId="13" xfId="0" applyFont="1" applyBorder="1" applyAlignment="1">
      <alignment horizontal="justify" vertical="justify" wrapText="1"/>
    </xf>
    <xf numFmtId="0" fontId="0" fillId="0" borderId="21" xfId="0" applyBorder="1" applyAlignment="1">
      <alignment horizontal="justify" vertical="justify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justify" wrapText="1"/>
    </xf>
    <xf numFmtId="0" fontId="16" fillId="0" borderId="0" xfId="0" applyFont="1" applyBorder="1" applyAlignment="1">
      <alignment horizontal="center"/>
    </xf>
    <xf numFmtId="0" fontId="3" fillId="0" borderId="0" xfId="0" applyFont="1" applyBorder="1"/>
    <xf numFmtId="0" fontId="14" fillId="0" borderId="0" xfId="0" applyFont="1" applyBorder="1"/>
    <xf numFmtId="0" fontId="19" fillId="0" borderId="0" xfId="0" applyFont="1" applyBorder="1"/>
    <xf numFmtId="2" fontId="18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Continuous"/>
    </xf>
    <xf numFmtId="0" fontId="11" fillId="0" borderId="0" xfId="0" applyFont="1" applyBorder="1"/>
    <xf numFmtId="0" fontId="1" fillId="0" borderId="0" xfId="0" applyFont="1" applyBorder="1" applyAlignment="1">
      <alignment horizontal="centerContinuous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C65911"/>
      <color rgb="FF8EA9DB"/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26</xdr:row>
      <xdr:rowOff>0</xdr:rowOff>
    </xdr:from>
    <xdr:to>
      <xdr:col>2</xdr:col>
      <xdr:colOff>304800</xdr:colOff>
      <xdr:row>26</xdr:row>
      <xdr:rowOff>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2295525" y="7239000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133350</xdr:colOff>
      <xdr:row>27</xdr:row>
      <xdr:rowOff>304800</xdr:rowOff>
    </xdr:from>
    <xdr:to>
      <xdr:col>4</xdr:col>
      <xdr:colOff>409575</xdr:colOff>
      <xdr:row>27</xdr:row>
      <xdr:rowOff>304800</xdr:rowOff>
    </xdr:to>
    <xdr:sp macro="" textlink="">
      <xdr:nvSpPr>
        <xdr:cNvPr id="8" name="Line 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4124325" y="669607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162622</xdr:colOff>
      <xdr:row>1</xdr:row>
      <xdr:rowOff>11614</xdr:rowOff>
    </xdr:from>
    <xdr:to>
      <xdr:col>1</xdr:col>
      <xdr:colOff>1501698</xdr:colOff>
      <xdr:row>4</xdr:row>
      <xdr:rowOff>25785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4A1EAE-B10D-42FF-B575-5122E2F438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250" b="18000"/>
        <a:stretch/>
      </xdr:blipFill>
      <xdr:spPr>
        <a:xfrm>
          <a:off x="162622" y="209084"/>
          <a:ext cx="1919869" cy="792433"/>
        </a:xfrm>
        <a:prstGeom prst="rect">
          <a:avLst/>
        </a:prstGeom>
      </xdr:spPr>
    </xdr:pic>
    <xdr:clientData/>
  </xdr:twoCellAnchor>
  <xdr:twoCellAnchor editAs="oneCell">
    <xdr:from>
      <xdr:col>8</xdr:col>
      <xdr:colOff>371708</xdr:colOff>
      <xdr:row>1</xdr:row>
      <xdr:rowOff>23230</xdr:rowOff>
    </xdr:from>
    <xdr:to>
      <xdr:col>12</xdr:col>
      <xdr:colOff>1009897</xdr:colOff>
      <xdr:row>3</xdr:row>
      <xdr:rowOff>331803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6743D5E-9111-4D47-94FB-9AAD195469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2288" b="83838"/>
        <a:stretch/>
      </xdr:blipFill>
      <xdr:spPr>
        <a:xfrm>
          <a:off x="10291647" y="220700"/>
          <a:ext cx="4146177" cy="7383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2"/>
  <sheetViews>
    <sheetView tabSelected="1" topLeftCell="A7" zoomScale="82" zoomScaleNormal="82" workbookViewId="0">
      <selection activeCell="M26" sqref="A1:M26"/>
    </sheetView>
  </sheetViews>
  <sheetFormatPr baseColWidth="10" defaultRowHeight="15" x14ac:dyDescent="0.25"/>
  <cols>
    <col min="1" max="1" width="8.7109375" customWidth="1"/>
    <col min="2" max="2" width="32.140625" customWidth="1"/>
    <col min="3" max="3" width="16.42578125" customWidth="1"/>
    <col min="4" max="4" width="16.85546875" customWidth="1"/>
    <col min="5" max="5" width="16" customWidth="1"/>
    <col min="6" max="6" width="19.42578125" customWidth="1"/>
    <col min="7" max="7" width="17.5703125" customWidth="1"/>
    <col min="8" max="8" width="21.42578125" customWidth="1"/>
    <col min="9" max="9" width="12.85546875" bestFit="1" customWidth="1"/>
    <col min="10" max="10" width="16.7109375" customWidth="1"/>
    <col min="13" max="13" width="18" customWidth="1"/>
  </cols>
  <sheetData>
    <row r="1" spans="1:15" ht="15.75" x14ac:dyDescent="0.25">
      <c r="A1" s="11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5"/>
    </row>
    <row r="2" spans="1:15" ht="15.75" x14ac:dyDescent="0.25">
      <c r="A2" s="114"/>
      <c r="B2" s="115"/>
      <c r="C2" s="115"/>
      <c r="D2" s="116"/>
      <c r="E2" s="115"/>
      <c r="F2" s="115"/>
      <c r="G2" s="115"/>
      <c r="H2" s="115"/>
      <c r="I2" s="115"/>
      <c r="J2" s="115"/>
      <c r="K2" s="115"/>
      <c r="L2" s="115"/>
      <c r="M2" s="56"/>
    </row>
    <row r="3" spans="1:15" ht="18" customHeight="1" x14ac:dyDescent="0.25">
      <c r="A3" s="103" t="s">
        <v>70</v>
      </c>
      <c r="B3" s="117"/>
      <c r="C3" s="117"/>
      <c r="D3" s="117"/>
      <c r="E3" s="117"/>
      <c r="F3" s="117"/>
      <c r="G3" s="117"/>
      <c r="H3" s="117"/>
      <c r="I3" s="117"/>
      <c r="J3" s="117"/>
      <c r="K3" s="115"/>
      <c r="L3" s="115"/>
      <c r="M3" s="56"/>
    </row>
    <row r="4" spans="1:15" ht="27" customHeight="1" x14ac:dyDescent="0.25">
      <c r="A4" s="103" t="s">
        <v>71</v>
      </c>
      <c r="B4" s="117"/>
      <c r="C4" s="117"/>
      <c r="D4" s="117"/>
      <c r="E4" s="117"/>
      <c r="F4" s="117"/>
      <c r="G4" s="117"/>
      <c r="H4" s="117"/>
      <c r="I4" s="117"/>
      <c r="J4" s="117"/>
      <c r="K4" s="115"/>
      <c r="L4" s="115"/>
      <c r="M4" s="56"/>
    </row>
    <row r="5" spans="1:15" ht="18" customHeight="1" thickBot="1" x14ac:dyDescent="0.3">
      <c r="A5" s="111" t="s">
        <v>72</v>
      </c>
      <c r="B5" s="112"/>
      <c r="C5" s="112"/>
      <c r="D5" s="112"/>
      <c r="E5" s="112"/>
      <c r="F5" s="112"/>
      <c r="G5" s="112"/>
      <c r="H5" s="112"/>
      <c r="I5" s="90"/>
      <c r="J5" s="90"/>
      <c r="K5" s="89" t="s">
        <v>73</v>
      </c>
      <c r="L5" s="57"/>
      <c r="M5" s="68"/>
    </row>
    <row r="6" spans="1:15" ht="18" x14ac:dyDescent="0.25">
      <c r="A6" s="107" t="s">
        <v>1</v>
      </c>
      <c r="B6" s="108"/>
      <c r="C6" s="108"/>
      <c r="D6" s="108"/>
      <c r="E6" s="108"/>
      <c r="F6" s="108"/>
      <c r="G6" s="108"/>
      <c r="H6" s="108"/>
      <c r="I6" s="108"/>
      <c r="J6" s="108"/>
      <c r="K6" s="66"/>
      <c r="L6" s="66"/>
      <c r="M6" s="67"/>
    </row>
    <row r="7" spans="1:15" ht="18" x14ac:dyDescent="0.25">
      <c r="A7" s="109" t="s">
        <v>2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0"/>
      <c r="N7" s="65"/>
      <c r="O7" s="65"/>
    </row>
    <row r="8" spans="1:15" ht="16.5" thickBot="1" x14ac:dyDescent="0.35">
      <c r="A8" s="69" t="s">
        <v>67</v>
      </c>
      <c r="B8" s="119"/>
      <c r="C8" s="120"/>
      <c r="D8" s="120"/>
      <c r="E8" s="120"/>
      <c r="F8" s="120"/>
      <c r="G8" s="120"/>
      <c r="H8" s="120"/>
      <c r="I8" s="120"/>
      <c r="J8" s="120"/>
      <c r="K8" s="121" t="s">
        <v>66</v>
      </c>
      <c r="L8" s="120"/>
      <c r="M8" s="40"/>
    </row>
    <row r="9" spans="1:15" ht="5.25" customHeight="1" thickBot="1" x14ac:dyDescent="0.3">
      <c r="A9" s="70"/>
      <c r="B9" s="39"/>
      <c r="C9" s="71"/>
      <c r="D9" s="71"/>
      <c r="E9" s="71"/>
      <c r="F9" s="71"/>
      <c r="G9" s="71"/>
      <c r="H9" s="71"/>
      <c r="I9" s="71"/>
      <c r="J9" s="71"/>
      <c r="K9" s="71"/>
      <c r="L9" s="71"/>
      <c r="M9" s="39"/>
    </row>
    <row r="10" spans="1:15" ht="16.5" thickBot="1" x14ac:dyDescent="0.35">
      <c r="A10" s="47"/>
      <c r="B10" s="122" t="s">
        <v>3</v>
      </c>
      <c r="C10" s="75" t="s">
        <v>4</v>
      </c>
      <c r="D10" s="75" t="s">
        <v>5</v>
      </c>
      <c r="E10" s="122" t="s">
        <v>4</v>
      </c>
      <c r="F10" s="104" t="s">
        <v>6</v>
      </c>
      <c r="G10" s="105"/>
      <c r="H10" s="105"/>
      <c r="I10" s="105"/>
      <c r="J10" s="105"/>
      <c r="K10" s="105"/>
      <c r="L10" s="105"/>
      <c r="M10" s="106"/>
    </row>
    <row r="11" spans="1:15" ht="16.5" thickBot="1" x14ac:dyDescent="0.35">
      <c r="A11" s="41"/>
      <c r="B11" s="72"/>
      <c r="C11" s="76" t="s">
        <v>7</v>
      </c>
      <c r="D11" s="48"/>
      <c r="E11" s="122" t="s">
        <v>7</v>
      </c>
      <c r="F11" s="42"/>
      <c r="G11" s="43"/>
      <c r="H11" s="44"/>
      <c r="I11" s="123"/>
      <c r="J11" s="123"/>
      <c r="K11" s="123"/>
      <c r="L11" s="44"/>
      <c r="M11" s="44"/>
    </row>
    <row r="12" spans="1:15" ht="16.5" thickBot="1" x14ac:dyDescent="0.35">
      <c r="A12" s="41"/>
      <c r="B12" s="73"/>
      <c r="C12" s="76" t="s">
        <v>8</v>
      </c>
      <c r="D12" s="48"/>
      <c r="E12" s="122" t="s">
        <v>8</v>
      </c>
      <c r="F12" s="45"/>
      <c r="G12" s="96" t="s">
        <v>65</v>
      </c>
      <c r="H12" s="97"/>
      <c r="I12" s="98" t="s">
        <v>9</v>
      </c>
      <c r="J12" s="99"/>
      <c r="K12" s="99"/>
      <c r="L12" s="100"/>
      <c r="M12" s="46"/>
    </row>
    <row r="13" spans="1:15" ht="15.75" thickBot="1" x14ac:dyDescent="0.3">
      <c r="A13" s="62"/>
      <c r="B13" s="124"/>
      <c r="C13" s="42"/>
      <c r="D13" s="42"/>
      <c r="E13" s="125"/>
      <c r="F13" s="48" t="s">
        <v>10</v>
      </c>
      <c r="G13" s="49" t="s">
        <v>11</v>
      </c>
      <c r="H13" s="49" t="s">
        <v>12</v>
      </c>
      <c r="I13" s="49" t="s">
        <v>13</v>
      </c>
      <c r="J13" s="49" t="s">
        <v>14</v>
      </c>
      <c r="K13" s="49" t="s">
        <v>15</v>
      </c>
      <c r="L13" s="49" t="s">
        <v>16</v>
      </c>
      <c r="M13" s="48" t="s">
        <v>17</v>
      </c>
    </row>
    <row r="14" spans="1:15" x14ac:dyDescent="0.25">
      <c r="A14" s="63" t="s">
        <v>18</v>
      </c>
      <c r="B14" s="74" t="s">
        <v>19</v>
      </c>
      <c r="C14" s="42"/>
      <c r="D14" s="42"/>
      <c r="E14" s="125"/>
      <c r="F14" s="48" t="s">
        <v>20</v>
      </c>
      <c r="G14" s="48" t="s">
        <v>21</v>
      </c>
      <c r="H14" s="48" t="s">
        <v>22</v>
      </c>
      <c r="I14" s="51" t="s">
        <v>23</v>
      </c>
      <c r="J14" s="48" t="s">
        <v>24</v>
      </c>
      <c r="K14" s="48" t="s">
        <v>25</v>
      </c>
      <c r="L14" s="48"/>
      <c r="M14" s="48" t="s">
        <v>26</v>
      </c>
    </row>
    <row r="15" spans="1:15" x14ac:dyDescent="0.25">
      <c r="A15" s="52"/>
      <c r="B15" s="126"/>
      <c r="C15" s="42"/>
      <c r="D15" s="42"/>
      <c r="E15" s="125"/>
      <c r="F15" s="48" t="s">
        <v>27</v>
      </c>
      <c r="G15" s="124"/>
      <c r="H15" s="48" t="s">
        <v>28</v>
      </c>
      <c r="I15" s="53"/>
      <c r="J15" s="48" t="s">
        <v>29</v>
      </c>
      <c r="K15" s="48" t="s">
        <v>30</v>
      </c>
      <c r="L15" s="48" t="s">
        <v>31</v>
      </c>
      <c r="M15" s="48" t="s">
        <v>32</v>
      </c>
    </row>
    <row r="16" spans="1:15" ht="15.75" thickBot="1" x14ac:dyDescent="0.3">
      <c r="A16" s="52"/>
      <c r="B16" s="127"/>
      <c r="C16" s="82" t="s">
        <v>33</v>
      </c>
      <c r="D16" s="82" t="s">
        <v>34</v>
      </c>
      <c r="E16" s="128" t="s">
        <v>35</v>
      </c>
      <c r="F16" s="50" t="s">
        <v>36</v>
      </c>
      <c r="G16" s="50" t="s">
        <v>37</v>
      </c>
      <c r="H16" s="83" t="s">
        <v>38</v>
      </c>
      <c r="I16" s="83" t="s">
        <v>39</v>
      </c>
      <c r="J16" s="83" t="s">
        <v>40</v>
      </c>
      <c r="K16" s="83" t="s">
        <v>41</v>
      </c>
      <c r="L16" s="83" t="s">
        <v>42</v>
      </c>
      <c r="M16" s="83" t="s">
        <v>43</v>
      </c>
    </row>
    <row r="17" spans="1:20" ht="30.75" thickBot="1" x14ac:dyDescent="0.35">
      <c r="A17" s="86" t="s">
        <v>44</v>
      </c>
      <c r="B17" s="87" t="s">
        <v>45</v>
      </c>
      <c r="C17" s="77">
        <v>15535</v>
      </c>
      <c r="D17" s="88">
        <v>0</v>
      </c>
      <c r="E17" s="77">
        <f>+C17+D17</f>
        <v>15535</v>
      </c>
      <c r="F17" s="88">
        <f>SUM(F18:F25)</f>
        <v>0</v>
      </c>
      <c r="G17" s="88">
        <v>0</v>
      </c>
      <c r="H17" s="88">
        <f>SUM(H18:H25)</f>
        <v>0</v>
      </c>
      <c r="I17" s="88">
        <v>0</v>
      </c>
      <c r="J17" s="88"/>
      <c r="K17" s="88">
        <f>SUM(K18:K25)</f>
        <v>0</v>
      </c>
      <c r="L17" s="77">
        <v>304.2</v>
      </c>
      <c r="M17" s="88">
        <f>SUM(M18:M25)</f>
        <v>0</v>
      </c>
    </row>
    <row r="18" spans="1:20" ht="45" x14ac:dyDescent="0.3">
      <c r="A18" s="84">
        <v>3500</v>
      </c>
      <c r="B18" s="85" t="s">
        <v>46</v>
      </c>
      <c r="C18" s="15">
        <v>15535</v>
      </c>
      <c r="D18" s="92">
        <v>0</v>
      </c>
      <c r="E18" s="15">
        <v>15535</v>
      </c>
      <c r="F18" s="78">
        <v>0</v>
      </c>
      <c r="G18" s="15">
        <v>0</v>
      </c>
      <c r="H18" s="78">
        <v>0</v>
      </c>
      <c r="I18" s="78">
        <v>0</v>
      </c>
      <c r="J18" s="15"/>
      <c r="K18" s="78">
        <v>0</v>
      </c>
      <c r="L18" s="78">
        <v>304.2</v>
      </c>
      <c r="M18" s="78">
        <v>0</v>
      </c>
      <c r="T18" s="10"/>
    </row>
    <row r="19" spans="1:20" ht="15.75" thickBot="1" x14ac:dyDescent="0.3">
      <c r="A19" s="12"/>
      <c r="B19" s="60"/>
      <c r="C19" s="16"/>
      <c r="D19" s="93"/>
      <c r="E19" s="17"/>
      <c r="F19" s="16"/>
      <c r="G19" s="16"/>
      <c r="H19" s="16"/>
      <c r="I19" s="16"/>
      <c r="J19" s="16"/>
      <c r="K19" s="16"/>
      <c r="L19" s="16"/>
      <c r="M19" s="16"/>
    </row>
    <row r="20" spans="1:20" ht="30.75" thickBot="1" x14ac:dyDescent="0.35">
      <c r="A20" s="86" t="s">
        <v>44</v>
      </c>
      <c r="B20" s="87" t="s">
        <v>74</v>
      </c>
      <c r="C20" s="77">
        <v>5627</v>
      </c>
      <c r="D20" s="18">
        <v>0</v>
      </c>
      <c r="E20" s="77">
        <v>5627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</row>
    <row r="21" spans="1:20" ht="15.75" thickBot="1" x14ac:dyDescent="0.3">
      <c r="A21" s="13"/>
      <c r="B21" s="61"/>
      <c r="C21" s="15"/>
      <c r="D21" s="94"/>
      <c r="E21" s="19"/>
      <c r="F21" s="15"/>
      <c r="G21" s="20"/>
      <c r="H21" s="15"/>
      <c r="I21" s="15"/>
      <c r="J21" s="15"/>
      <c r="K21" s="15"/>
      <c r="L21" s="15"/>
      <c r="M21" s="15"/>
    </row>
    <row r="22" spans="1:20" ht="16.5" thickBot="1" x14ac:dyDescent="0.35">
      <c r="A22" s="64">
        <v>6100</v>
      </c>
      <c r="B22" s="61" t="s">
        <v>75</v>
      </c>
      <c r="C22" s="88">
        <v>0</v>
      </c>
      <c r="D22" s="88">
        <v>0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</row>
    <row r="23" spans="1:20" ht="15.75" x14ac:dyDescent="0.3">
      <c r="A23" s="64">
        <v>6200</v>
      </c>
      <c r="B23" s="58" t="s">
        <v>47</v>
      </c>
      <c r="C23" s="15">
        <v>5627</v>
      </c>
      <c r="D23" s="92">
        <v>0</v>
      </c>
      <c r="E23" s="15">
        <v>5627</v>
      </c>
      <c r="F23" s="78">
        <v>0</v>
      </c>
      <c r="G23" s="15">
        <v>0</v>
      </c>
      <c r="H23" s="78">
        <v>0</v>
      </c>
      <c r="I23" s="15">
        <v>0</v>
      </c>
      <c r="J23" s="78">
        <v>0</v>
      </c>
      <c r="K23" s="15">
        <v>0</v>
      </c>
      <c r="L23" s="78">
        <v>0</v>
      </c>
      <c r="M23" s="15">
        <v>0</v>
      </c>
    </row>
    <row r="24" spans="1:20" x14ac:dyDescent="0.25">
      <c r="A24" s="13"/>
      <c r="B24" s="61"/>
      <c r="C24" s="21"/>
      <c r="D24" s="21"/>
      <c r="E24" s="22"/>
      <c r="F24" s="21"/>
      <c r="G24" s="21"/>
      <c r="H24" s="21"/>
      <c r="I24" s="21"/>
      <c r="J24" s="21"/>
      <c r="K24" s="21"/>
      <c r="L24" s="21"/>
      <c r="M24" s="21"/>
    </row>
    <row r="25" spans="1:20" ht="15.75" thickBot="1" x14ac:dyDescent="0.3">
      <c r="A25" s="14"/>
      <c r="B25" s="80"/>
      <c r="C25" s="23"/>
      <c r="D25" s="23"/>
      <c r="E25" s="17"/>
      <c r="F25" s="23"/>
      <c r="G25" s="24"/>
      <c r="H25" s="23"/>
      <c r="I25" s="23"/>
      <c r="J25" s="23"/>
      <c r="K25" s="23"/>
      <c r="L25" s="23"/>
      <c r="M25" s="23"/>
    </row>
    <row r="26" spans="1:20" ht="16.5" thickBot="1" x14ac:dyDescent="0.35">
      <c r="A26" s="4"/>
      <c r="B26" s="59" t="s">
        <v>44</v>
      </c>
      <c r="C26" s="77">
        <f>+C17+C20</f>
        <v>21162</v>
      </c>
      <c r="D26" s="18">
        <f t="shared" ref="D26" si="0">+D17</f>
        <v>0</v>
      </c>
      <c r="E26" s="77">
        <f>+E17+E20</f>
        <v>21162</v>
      </c>
      <c r="F26" s="18">
        <f>F17</f>
        <v>0</v>
      </c>
      <c r="G26" s="18">
        <v>0</v>
      </c>
      <c r="H26" s="18">
        <f t="shared" ref="H26:L26" si="1">H17</f>
        <v>0</v>
      </c>
      <c r="I26" s="18">
        <f t="shared" si="1"/>
        <v>0</v>
      </c>
      <c r="J26" s="18"/>
      <c r="K26" s="18">
        <f t="shared" si="1"/>
        <v>0</v>
      </c>
      <c r="L26" s="77">
        <f t="shared" si="1"/>
        <v>304.2</v>
      </c>
      <c r="M26" s="18">
        <f>M17</f>
        <v>0</v>
      </c>
      <c r="P26" s="11"/>
    </row>
    <row r="27" spans="1:20" ht="16.5" x14ac:dyDescent="0.3">
      <c r="A27" s="5"/>
      <c r="B27" s="25"/>
      <c r="C27" s="79"/>
      <c r="D27" s="79"/>
      <c r="E27" s="79"/>
      <c r="F27" s="79"/>
      <c r="G27" s="81">
        <f>SUM(G26:H26)</f>
        <v>0</v>
      </c>
      <c r="H27" s="81">
        <f>SUM(G27/C26)</f>
        <v>0</v>
      </c>
      <c r="I27" s="79"/>
      <c r="J27" s="79">
        <f>SUM(I26:L26)</f>
        <v>304.2</v>
      </c>
      <c r="K27" s="79">
        <f>SUM(J27)/C26</f>
        <v>1.4374822795576976E-2</v>
      </c>
      <c r="L27" s="79"/>
      <c r="M27" s="81">
        <f>SUM(M26)/C26</f>
        <v>0</v>
      </c>
    </row>
    <row r="28" spans="1:20" ht="25.5" customHeight="1" x14ac:dyDescent="0.25">
      <c r="A28" s="101" t="s">
        <v>68</v>
      </c>
      <c r="B28" s="102"/>
      <c r="C28" s="102"/>
      <c r="D28" s="102"/>
      <c r="E28" s="25" t="s">
        <v>48</v>
      </c>
      <c r="F28" s="27">
        <f>SUM(G26+H26)*100/C26</f>
        <v>0</v>
      </c>
      <c r="G28" s="28"/>
      <c r="H28" s="28" t="s">
        <v>49</v>
      </c>
      <c r="I28" s="28"/>
      <c r="J28" s="28"/>
      <c r="K28" s="28"/>
      <c r="L28" s="28"/>
      <c r="M28" s="2"/>
    </row>
    <row r="29" spans="1:20" x14ac:dyDescent="0.25">
      <c r="A29" s="25"/>
      <c r="B29" s="28"/>
      <c r="C29" s="28"/>
      <c r="D29" s="28"/>
      <c r="E29" s="25" t="s">
        <v>50</v>
      </c>
      <c r="F29" s="25"/>
      <c r="G29" s="28"/>
      <c r="H29" s="25" t="s">
        <v>69</v>
      </c>
      <c r="I29" s="28"/>
      <c r="J29" s="29"/>
      <c r="K29" s="30">
        <f>SUM(F26+I26+J26+K26+L26+M26)*100%/E26%</f>
        <v>1.4374822795576976</v>
      </c>
      <c r="L29" s="28"/>
      <c r="M29" s="2"/>
    </row>
    <row r="30" spans="1:20" x14ac:dyDescent="0.25">
      <c r="A30" s="28"/>
      <c r="B30" s="28"/>
      <c r="C30" s="28"/>
      <c r="D30" s="28"/>
      <c r="E30" s="28"/>
      <c r="F30" s="28"/>
      <c r="G30" s="28"/>
      <c r="H30" s="28"/>
      <c r="I30" s="31" t="s">
        <v>51</v>
      </c>
      <c r="J30" s="25"/>
      <c r="K30" s="28"/>
      <c r="L30" s="28"/>
      <c r="M30" s="2"/>
    </row>
    <row r="31" spans="1:20" x14ac:dyDescent="0.25">
      <c r="A31" s="28"/>
      <c r="B31" s="28"/>
      <c r="C31" s="28"/>
      <c r="D31" s="25" t="s">
        <v>52</v>
      </c>
      <c r="E31" s="26">
        <v>0</v>
      </c>
      <c r="F31" s="25"/>
      <c r="G31" s="25"/>
      <c r="H31" s="25" t="s">
        <v>53</v>
      </c>
      <c r="I31" s="31">
        <v>0</v>
      </c>
      <c r="J31" s="25"/>
      <c r="K31" s="28"/>
      <c r="L31" s="28"/>
      <c r="M31" s="2"/>
    </row>
    <row r="32" spans="1:20" ht="15.75" thickBot="1" x14ac:dyDescent="0.3">
      <c r="A32" s="28"/>
      <c r="B32" s="28"/>
      <c r="C32" s="28"/>
      <c r="D32" s="25" t="s">
        <v>54</v>
      </c>
      <c r="E32" s="26">
        <v>0</v>
      </c>
      <c r="F32" s="25"/>
      <c r="G32" s="25"/>
      <c r="H32" s="25" t="s">
        <v>55</v>
      </c>
      <c r="I32" s="31">
        <f>+I26</f>
        <v>0</v>
      </c>
      <c r="J32" s="25"/>
      <c r="K32" s="28"/>
      <c r="L32" s="28"/>
      <c r="M32" s="2"/>
    </row>
    <row r="33" spans="1:13" ht="15.75" thickTop="1" x14ac:dyDescent="0.25">
      <c r="A33" s="28"/>
      <c r="B33" s="28"/>
      <c r="C33" s="28"/>
      <c r="D33" s="32" t="s">
        <v>56</v>
      </c>
      <c r="E33" s="33">
        <v>0</v>
      </c>
      <c r="F33" s="25"/>
      <c r="G33" s="25"/>
      <c r="H33" s="25" t="s">
        <v>0</v>
      </c>
      <c r="I33" s="31">
        <f>+J26</f>
        <v>0</v>
      </c>
      <c r="J33" s="25"/>
      <c r="K33" s="28"/>
      <c r="L33" s="28"/>
      <c r="M33" s="2"/>
    </row>
    <row r="34" spans="1:13" ht="15.75" x14ac:dyDescent="0.3">
      <c r="A34" s="28"/>
      <c r="B34" s="28"/>
      <c r="C34" s="28"/>
      <c r="D34" s="25" t="s">
        <v>57</v>
      </c>
      <c r="E34" s="34">
        <f>C26</f>
        <v>21162</v>
      </c>
      <c r="F34" s="25"/>
      <c r="G34" s="25"/>
      <c r="H34" s="25" t="s">
        <v>58</v>
      </c>
      <c r="I34" s="31">
        <f>+K26</f>
        <v>0</v>
      </c>
      <c r="J34" s="25"/>
      <c r="K34" s="28"/>
      <c r="L34" s="28"/>
      <c r="M34" s="81"/>
    </row>
    <row r="35" spans="1:13" x14ac:dyDescent="0.25">
      <c r="A35" s="28"/>
      <c r="B35" s="28"/>
      <c r="C35" s="28"/>
      <c r="D35" s="25"/>
      <c r="E35" s="26"/>
      <c r="F35" s="25"/>
      <c r="G35" s="25"/>
      <c r="H35" s="25" t="s">
        <v>59</v>
      </c>
      <c r="I35" s="35">
        <f>+L26</f>
        <v>304.2</v>
      </c>
      <c r="J35" s="25"/>
      <c r="K35" s="28"/>
      <c r="L35" s="28"/>
      <c r="M35" s="2"/>
    </row>
    <row r="36" spans="1:13" ht="27.75" customHeight="1" thickBot="1" x14ac:dyDescent="0.3">
      <c r="A36" s="28"/>
      <c r="B36" s="28"/>
      <c r="C36" s="28"/>
      <c r="D36" s="36" t="s">
        <v>60</v>
      </c>
      <c r="E36" s="26">
        <f>+E33*100/E34</f>
        <v>0</v>
      </c>
      <c r="F36" s="25" t="s">
        <v>61</v>
      </c>
      <c r="G36" s="25"/>
      <c r="H36" s="25" t="s">
        <v>23</v>
      </c>
      <c r="I36" s="26">
        <f>+M26</f>
        <v>0</v>
      </c>
      <c r="J36" s="25"/>
      <c r="K36" s="28"/>
      <c r="L36" s="28"/>
      <c r="M36" s="2"/>
    </row>
    <row r="37" spans="1:13" ht="15.75" thickTop="1" x14ac:dyDescent="0.25">
      <c r="A37" s="28"/>
      <c r="B37" s="28"/>
      <c r="C37" s="28"/>
      <c r="D37" s="25"/>
      <c r="E37" s="37"/>
      <c r="F37" s="25"/>
      <c r="G37" s="25"/>
      <c r="H37" s="95" t="s">
        <v>62</v>
      </c>
      <c r="I37" s="38">
        <f>SUM(I31:I36)</f>
        <v>304.2</v>
      </c>
      <c r="J37" s="37"/>
      <c r="K37" s="28"/>
      <c r="L37" s="28"/>
      <c r="M37" s="2"/>
    </row>
    <row r="38" spans="1:13" x14ac:dyDescent="0.25">
      <c r="A38" s="28"/>
      <c r="B38" s="28"/>
      <c r="C38" s="28"/>
      <c r="D38" s="25"/>
      <c r="E38" s="37"/>
      <c r="F38" s="25"/>
      <c r="G38" s="25"/>
      <c r="H38" s="36" t="s">
        <v>57</v>
      </c>
      <c r="I38" s="35">
        <f>C26</f>
        <v>21162</v>
      </c>
      <c r="J38" s="25"/>
      <c r="K38" s="28"/>
      <c r="L38" s="28"/>
      <c r="M38" s="2"/>
    </row>
    <row r="39" spans="1:13" x14ac:dyDescent="0.25">
      <c r="A39" s="25"/>
      <c r="B39" s="28"/>
      <c r="C39" s="28"/>
      <c r="D39" s="25"/>
      <c r="E39" s="37"/>
      <c r="F39" s="25"/>
      <c r="G39" s="25"/>
      <c r="H39" s="25" t="s">
        <v>63</v>
      </c>
      <c r="I39" s="31">
        <f>+I37*100/I38</f>
        <v>1.4374822795576978</v>
      </c>
      <c r="J39" s="25" t="s">
        <v>61</v>
      </c>
      <c r="K39" s="28"/>
      <c r="L39" s="28"/>
      <c r="M39" s="2"/>
    </row>
    <row r="40" spans="1:13" ht="15.75" thickBot="1" x14ac:dyDescent="0.3">
      <c r="A40" s="1" t="s">
        <v>64</v>
      </c>
      <c r="B40" s="3"/>
      <c r="C40" s="3"/>
      <c r="D40" s="3"/>
      <c r="E40" s="3"/>
      <c r="F40" s="3"/>
      <c r="G40" s="3"/>
      <c r="H40" s="6"/>
      <c r="I40" s="3"/>
      <c r="J40" s="3"/>
      <c r="K40" s="3"/>
      <c r="L40" s="3"/>
      <c r="M40" s="3"/>
    </row>
    <row r="41" spans="1:13" ht="15.75" thickTop="1" x14ac:dyDescent="0.25">
      <c r="A41" s="1"/>
      <c r="B41" s="8"/>
      <c r="C41" s="8"/>
      <c r="D41" s="8"/>
      <c r="E41" s="8"/>
      <c r="F41" s="8"/>
      <c r="G41" s="8"/>
      <c r="H41" s="7"/>
      <c r="I41" s="8"/>
      <c r="J41" s="8"/>
      <c r="K41" s="8"/>
      <c r="L41" s="8"/>
      <c r="M41" s="8"/>
    </row>
    <row r="42" spans="1:1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9"/>
    </row>
  </sheetData>
  <mergeCells count="9">
    <mergeCell ref="G12:H12"/>
    <mergeCell ref="I12:L12"/>
    <mergeCell ref="A28:D28"/>
    <mergeCell ref="A3:J3"/>
    <mergeCell ref="A4:J4"/>
    <mergeCell ref="F10:M10"/>
    <mergeCell ref="A6:J6"/>
    <mergeCell ref="A7:M7"/>
    <mergeCell ref="A5:H5"/>
  </mergeCells>
  <pageMargins left="0.25" right="0.25" top="0.75" bottom="0.75" header="0.3" footer="0.3"/>
  <pageSetup scale="6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70-30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Garcia Lozano</dc:creator>
  <cp:lastModifiedBy>Joel Alarcón Gómez</cp:lastModifiedBy>
  <cp:lastPrinted>2024-11-01T18:55:24Z</cp:lastPrinted>
  <dcterms:created xsi:type="dcterms:W3CDTF">2019-01-21T17:51:02Z</dcterms:created>
  <dcterms:modified xsi:type="dcterms:W3CDTF">2024-11-01T22:07:57Z</dcterms:modified>
</cp:coreProperties>
</file>