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el Alarcon\Documents\12. Órgano de Gobierno\Sesión Órgano de Gobierno 2025\1aJG2025\05. Presentación del informe de autoevaluación\5.12 Cuadros de cálculo y determinación del porcentaje 30%\LOPSRM\"/>
    </mc:Choice>
  </mc:AlternateContent>
  <xr:revisionPtr revIDLastSave="0" documentId="13_ncr:1_{12896F24-A837-47EB-BE91-36EDA5B3F89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70-30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3" i="3" l="1"/>
  <c r="L23" i="3" l="1"/>
  <c r="I32" i="3" s="1"/>
  <c r="I35" i="3"/>
  <c r="M16" i="3"/>
  <c r="M23" i="3" s="1"/>
  <c r="I33" i="3" s="1"/>
  <c r="K16" i="3"/>
  <c r="K23" i="3" s="1"/>
  <c r="I30" i="3"/>
  <c r="I23" i="3"/>
  <c r="I29" i="3" s="1"/>
  <c r="H16" i="3"/>
  <c r="H23" i="3" s="1"/>
  <c r="G24" i="3" s="1"/>
  <c r="F16" i="3"/>
  <c r="F23" i="3" s="1"/>
  <c r="D16" i="3"/>
  <c r="E16" i="3" s="1"/>
  <c r="E23" i="3" s="1"/>
  <c r="D23" i="3" l="1"/>
  <c r="E31" i="3"/>
  <c r="F25" i="3"/>
  <c r="H24" i="3"/>
  <c r="J24" i="3"/>
  <c r="K24" i="3" s="1"/>
  <c r="I31" i="3"/>
  <c r="I34" i="3" s="1"/>
  <c r="K26" i="3"/>
  <c r="M24" i="3"/>
  <c r="I36" i="3" l="1"/>
  <c r="E33" i="3"/>
</calcChain>
</file>

<file path=xl/sharedStrings.xml><?xml version="1.0" encoding="utf-8"?>
<sst xmlns="http://schemas.openxmlformats.org/spreadsheetml/2006/main" count="82" uniqueCount="74">
  <si>
    <t>F</t>
  </si>
  <si>
    <t>CALCULO Y DETERMINACIÓN DEL PORCENTAJE AL QUE SE REFIERE EL ARTÍCULO  43 DE  LA LOPSRM</t>
  </si>
  <si>
    <t>(MILES DE PESOS)</t>
  </si>
  <si>
    <t>CONCEPTO</t>
  </si>
  <si>
    <t xml:space="preserve">PRESUPUESTO </t>
  </si>
  <si>
    <t>DEDUCCIONES</t>
  </si>
  <si>
    <t>CONTRATACIONES FORMALIZADAS (CONTRATOS FIRMADOS)</t>
  </si>
  <si>
    <t xml:space="preserve">ANUAL </t>
  </si>
  <si>
    <t>AUTORIZADO</t>
  </si>
  <si>
    <t xml:space="preserve">     ARTICULO 42 - LOPSRM</t>
  </si>
  <si>
    <t xml:space="preserve">CONFORME AL </t>
  </si>
  <si>
    <t xml:space="preserve">ADJUDICACION </t>
  </si>
  <si>
    <t xml:space="preserve">INVITACION CUANDO </t>
  </si>
  <si>
    <t>PATENTE</t>
  </si>
  <si>
    <t xml:space="preserve">COSTOS </t>
  </si>
  <si>
    <t>CON FINES</t>
  </si>
  <si>
    <t>OTROS</t>
  </si>
  <si>
    <t xml:space="preserve">LICITACION </t>
  </si>
  <si>
    <t>CLAVE</t>
  </si>
  <si>
    <t xml:space="preserve">DESCRIPCION </t>
  </si>
  <si>
    <t>TERCER PARRAFO</t>
  </si>
  <si>
    <t>DIRECTA</t>
  </si>
  <si>
    <t>MENOS A TRES</t>
  </si>
  <si>
    <t>I</t>
  </si>
  <si>
    <t>ADICIONALES</t>
  </si>
  <si>
    <t>MILITARES</t>
  </si>
  <si>
    <t>PUBLICA</t>
  </si>
  <si>
    <t>ART 1 LOPSRM</t>
  </si>
  <si>
    <t>PERSONAS</t>
  </si>
  <si>
    <t>III</t>
  </si>
  <si>
    <t>IV</t>
  </si>
  <si>
    <t>V A XII</t>
  </si>
  <si>
    <t>ART. 30 LOPSRM</t>
  </si>
  <si>
    <t>(1)</t>
  </si>
  <si>
    <t>(2)</t>
  </si>
  <si>
    <t>(A)=(1)+(2)</t>
  </si>
  <si>
    <t>(B)</t>
  </si>
  <si>
    <t>(C)</t>
  </si>
  <si>
    <t>(D)</t>
  </si>
  <si>
    <t>(E)</t>
  </si>
  <si>
    <t>(F)</t>
  </si>
  <si>
    <t>(G)</t>
  </si>
  <si>
    <t>(H)</t>
  </si>
  <si>
    <t>(I)</t>
  </si>
  <si>
    <t>TOTAL</t>
  </si>
  <si>
    <t>CAPITULO 3000 - SERVICIOS GENERALES</t>
  </si>
  <si>
    <t>Servicios de instalación, reparación, mantenimiento y/o conservación.</t>
  </si>
  <si>
    <t>Obra pública en bienes propios</t>
  </si>
  <si>
    <t>C + D   X 100%</t>
  </si>
  <si>
    <t>EL PORCENTAJE RESTANTE ESTARA INTEGRADO POR:</t>
  </si>
  <si>
    <t xml:space="preserve">    A</t>
  </si>
  <si>
    <t>A</t>
  </si>
  <si>
    <t>C</t>
  </si>
  <si>
    <t>B</t>
  </si>
  <si>
    <t>D</t>
  </si>
  <si>
    <t>E</t>
  </si>
  <si>
    <t>ADJ DIRECTA</t>
  </si>
  <si>
    <t>PRESUPUESTO</t>
  </si>
  <si>
    <t>G</t>
  </si>
  <si>
    <t>H</t>
  </si>
  <si>
    <t>PORCENTAJE ADJ. DIRECTA</t>
  </si>
  <si>
    <t>%</t>
  </si>
  <si>
    <t>TOTAL LP Y ART. 42</t>
  </si>
  <si>
    <t>% LP Y ART. 42</t>
  </si>
  <si>
    <t>FUENTE: CLASIFICADOR POR OBJETO DEL GASTO PARA LA ADMINISTRACION PUBLICA FEDERAL, PUBLICADO EN EL D.O.F. EL 13 DE OCTUBRE, 23 DE NOVIEMBRE,  26 DE DICIEMBRE DE 2000 Y 7 DE NOVIEMBRE DE 2001.</t>
  </si>
  <si>
    <t>ARTICULO 43 - LOPSRM</t>
  </si>
  <si>
    <t>SECRETARIA ANTICORRUPCION Y BUEN GOBIERNO</t>
  </si>
  <si>
    <t>SUBSECRETARIA DE ATENCIÓN CIUDADANA Y NORMATIVIDAD</t>
  </si>
  <si>
    <t>UNIDAD DE NORMATIVIDAD DE ADQUISICIONES, OBRAS PUBLICAS, SERVICIOS Y PATRIMONIO FEDERAL</t>
  </si>
  <si>
    <t>CAPITULO 6000 - OBRAS PUBLICAS</t>
  </si>
  <si>
    <r>
      <t>DEPENDENCIA O ENTIDAD:</t>
    </r>
    <r>
      <rPr>
        <b/>
        <u/>
        <sz val="10"/>
        <rFont val="Noto Sans"/>
      </rPr>
      <t xml:space="preserve"> INSTITUTO DE ECOLOGIA, A.C.</t>
    </r>
  </si>
  <si>
    <r>
      <t>PERIODO:</t>
    </r>
    <r>
      <rPr>
        <b/>
        <u/>
        <sz val="10"/>
        <rFont val="Noto Sans"/>
      </rPr>
      <t>ENERO-DICIEMBRE 2024</t>
    </r>
  </si>
  <si>
    <r>
      <t xml:space="preserve"> - PORCENTAJE DE CONTRATACIONES FORMALIZADAS CONFORME AL ARTICULO 43 LOPSRM </t>
    </r>
    <r>
      <rPr>
        <b/>
        <sz val="8"/>
        <rFont val="Noto Sans"/>
      </rPr>
      <t>=</t>
    </r>
    <r>
      <rPr>
        <sz val="8"/>
        <rFont val="Noto Sans"/>
      </rPr>
      <t xml:space="preserve">   </t>
    </r>
  </si>
  <si>
    <r>
      <t xml:space="preserve">                      </t>
    </r>
    <r>
      <rPr>
        <b/>
        <u/>
        <sz val="9"/>
        <rFont val="Noto Sans"/>
      </rPr>
      <t xml:space="preserve"> B +E +F +G +H +I</t>
    </r>
    <r>
      <rPr>
        <b/>
        <sz val="9"/>
        <rFont val="Noto Sans"/>
      </rPr>
      <t xml:space="preserve">     X  100%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</si>
</sst>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"/>
    <numFmt numFmtId="165" formatCode="mmmm\-yy"/>
  </numFmts>
  <fonts count="20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b/>
      <sz val="10.5"/>
      <color theme="1"/>
      <name val="Montserrat"/>
    </font>
    <font>
      <sz val="11"/>
      <color theme="1"/>
      <name val="Noto Sans"/>
    </font>
    <font>
      <b/>
      <sz val="10.5"/>
      <color theme="1"/>
      <name val="Noto Sans"/>
    </font>
    <font>
      <b/>
      <sz val="10"/>
      <color theme="1"/>
      <name val="Noto Sans"/>
    </font>
    <font>
      <b/>
      <sz val="10"/>
      <name val="Noto Sans"/>
    </font>
    <font>
      <b/>
      <u/>
      <sz val="10"/>
      <name val="Noto Sans"/>
    </font>
    <font>
      <sz val="9"/>
      <color theme="1"/>
      <name val="Noto Sans"/>
    </font>
    <font>
      <b/>
      <sz val="9"/>
      <name val="Noto Sans"/>
    </font>
    <font>
      <sz val="10"/>
      <color theme="1"/>
      <name val="Noto Sans"/>
    </font>
    <font>
      <sz val="8"/>
      <name val="Noto Sans"/>
    </font>
    <font>
      <b/>
      <sz val="8"/>
      <name val="Noto Sans"/>
    </font>
    <font>
      <b/>
      <u/>
      <sz val="9"/>
      <name val="Noto Sans"/>
    </font>
    <font>
      <sz val="9"/>
      <name val="Noto Sans"/>
    </font>
    <font>
      <u/>
      <sz val="9"/>
      <name val="Noto Sans"/>
    </font>
    <font>
      <b/>
      <sz val="9"/>
      <name val="Noto Sans"/>
      <family val="2"/>
    </font>
    <font>
      <sz val="9"/>
      <color theme="1"/>
      <name val="Noto Sans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02">
    <xf numFmtId="0" fontId="0" fillId="0" borderId="0" xfId="0"/>
    <xf numFmtId="0" fontId="0" fillId="0" borderId="9" xfId="0" applyBorder="1"/>
    <xf numFmtId="4" fontId="0" fillId="0" borderId="0" xfId="0" applyNumberFormat="1"/>
    <xf numFmtId="2" fontId="0" fillId="0" borderId="0" xfId="0" applyNumberFormat="1"/>
    <xf numFmtId="4" fontId="2" fillId="0" borderId="0" xfId="0" applyNumberFormat="1" applyFont="1" applyAlignment="1">
      <alignment wrapText="1"/>
    </xf>
    <xf numFmtId="0" fontId="4" fillId="0" borderId="0" xfId="0" applyFont="1" applyAlignment="1">
      <alignment horizontal="left" vertical="justify" wrapText="1"/>
    </xf>
    <xf numFmtId="0" fontId="4" fillId="0" borderId="0" xfId="0" applyFont="1" applyAlignment="1">
      <alignment vertical="justify" wrapText="1"/>
    </xf>
    <xf numFmtId="0" fontId="1" fillId="0" borderId="10" xfId="0" applyFont="1" applyBorder="1" applyAlignment="1">
      <alignment horizontal="centerContinuous"/>
    </xf>
    <xf numFmtId="0" fontId="0" fillId="0" borderId="11" xfId="0" applyBorder="1"/>
    <xf numFmtId="0" fontId="5" fillId="0" borderId="0" xfId="0" applyFont="1"/>
    <xf numFmtId="0" fontId="8" fillId="0" borderId="7" xfId="0" applyFont="1" applyBorder="1" applyAlignment="1">
      <alignment horizontal="centerContinuous"/>
    </xf>
    <xf numFmtId="0" fontId="8" fillId="0" borderId="0" xfId="0" applyFont="1" applyAlignment="1">
      <alignment horizontal="centerContinuous"/>
    </xf>
    <xf numFmtId="0" fontId="8" fillId="0" borderId="15" xfId="0" applyFont="1" applyBorder="1" applyAlignment="1">
      <alignment horizontal="centerContinuous"/>
    </xf>
    <xf numFmtId="0" fontId="8" fillId="0" borderId="7" xfId="0" applyFont="1" applyBorder="1"/>
    <xf numFmtId="0" fontId="8" fillId="0" borderId="0" xfId="0" applyFont="1"/>
    <xf numFmtId="0" fontId="5" fillId="0" borderId="15" xfId="0" applyFont="1" applyBorder="1"/>
    <xf numFmtId="0" fontId="11" fillId="0" borderId="1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13" fillId="0" borderId="0" xfId="0" applyFont="1"/>
    <xf numFmtId="0" fontId="11" fillId="0" borderId="0" xfId="0" applyFont="1"/>
    <xf numFmtId="4" fontId="15" fillId="0" borderId="0" xfId="0" applyNumberFormat="1" applyFont="1"/>
    <xf numFmtId="0" fontId="16" fillId="0" borderId="0" xfId="0" applyFont="1"/>
    <xf numFmtId="0" fontId="17" fillId="0" borderId="0" xfId="0" applyFont="1"/>
    <xf numFmtId="2" fontId="15" fillId="0" borderId="0" xfId="0" applyNumberFormat="1" applyFont="1"/>
    <xf numFmtId="2" fontId="11" fillId="0" borderId="0" xfId="0" applyNumberFormat="1" applyFont="1" applyAlignment="1">
      <alignment horizontal="right"/>
    </xf>
    <xf numFmtId="2" fontId="11" fillId="0" borderId="0" xfId="0" applyNumberFormat="1" applyFont="1"/>
    <xf numFmtId="0" fontId="11" fillId="0" borderId="19" xfId="0" applyFont="1" applyBorder="1"/>
    <xf numFmtId="43" fontId="11" fillId="0" borderId="19" xfId="1" applyFont="1" applyBorder="1"/>
    <xf numFmtId="43" fontId="11" fillId="0" borderId="0" xfId="1" applyFont="1" applyAlignment="1">
      <alignment horizontal="right"/>
    </xf>
    <xf numFmtId="43" fontId="11" fillId="0" borderId="0" xfId="1" applyFont="1"/>
    <xf numFmtId="0" fontId="11" fillId="0" borderId="0" xfId="0" applyFont="1" applyAlignment="1">
      <alignment wrapText="1"/>
    </xf>
    <xf numFmtId="164" fontId="11" fillId="0" borderId="0" xfId="0" applyNumberFormat="1" applyFont="1"/>
    <xf numFmtId="0" fontId="11" fillId="0" borderId="19" xfId="0" applyFont="1" applyBorder="1" applyAlignment="1">
      <alignment wrapText="1"/>
    </xf>
    <xf numFmtId="43" fontId="11" fillId="0" borderId="19" xfId="1" applyFont="1" applyBorder="1" applyAlignment="1">
      <alignment horizontal="right"/>
    </xf>
    <xf numFmtId="165" fontId="11" fillId="0" borderId="8" xfId="0" applyNumberFormat="1" applyFont="1" applyBorder="1" applyAlignment="1">
      <alignment horizontal="left"/>
    </xf>
    <xf numFmtId="0" fontId="10" fillId="0" borderId="8" xfId="0" applyFont="1" applyBorder="1"/>
    <xf numFmtId="0" fontId="11" fillId="0" borderId="8" xfId="0" applyFont="1" applyBorder="1"/>
    <xf numFmtId="0" fontId="5" fillId="0" borderId="8" xfId="0" applyFont="1" applyBorder="1"/>
    <xf numFmtId="0" fontId="14" fillId="0" borderId="0" xfId="0" applyFont="1"/>
    <xf numFmtId="49" fontId="14" fillId="0" borderId="0" xfId="0" applyNumberFormat="1" applyFont="1"/>
    <xf numFmtId="0" fontId="16" fillId="0" borderId="16" xfId="0" applyFont="1" applyBorder="1" applyAlignment="1">
      <alignment horizontal="justify"/>
    </xf>
    <xf numFmtId="4" fontId="16" fillId="0" borderId="16" xfId="0" applyNumberFormat="1" applyFont="1" applyBorder="1"/>
    <xf numFmtId="0" fontId="11" fillId="0" borderId="16" xfId="0" applyFont="1" applyBorder="1" applyAlignment="1">
      <alignment horizontal="center" vertical="top" wrapText="1"/>
    </xf>
    <xf numFmtId="0" fontId="16" fillId="0" borderId="16" xfId="0" applyFont="1" applyBorder="1" applyAlignment="1">
      <alignment wrapText="1"/>
    </xf>
    <xf numFmtId="4" fontId="16" fillId="0" borderId="16" xfId="0" applyNumberFormat="1" applyFont="1" applyBorder="1" applyAlignment="1">
      <alignment wrapText="1"/>
    </xf>
    <xf numFmtId="4" fontId="16" fillId="3" borderId="17" xfId="0" applyNumberFormat="1" applyFont="1" applyFill="1" applyBorder="1"/>
    <xf numFmtId="0" fontId="11" fillId="2" borderId="3" xfId="0" applyFont="1" applyFill="1" applyBorder="1" applyAlignment="1">
      <alignment horizontal="justify" vertical="justify" wrapText="1"/>
    </xf>
    <xf numFmtId="4" fontId="11" fillId="3" borderId="3" xfId="0" applyNumberFormat="1" applyFont="1" applyFill="1" applyBorder="1"/>
    <xf numFmtId="0" fontId="16" fillId="0" borderId="16" xfId="0" applyFont="1" applyBorder="1" applyAlignment="1">
      <alignment horizontal="center"/>
    </xf>
    <xf numFmtId="0" fontId="16" fillId="0" borderId="16" xfId="0" applyFont="1" applyBorder="1"/>
    <xf numFmtId="0" fontId="11" fillId="0" borderId="16" xfId="0" applyFont="1" applyBorder="1" applyAlignment="1">
      <alignment horizontal="center"/>
    </xf>
    <xf numFmtId="4" fontId="11" fillId="0" borderId="3" xfId="0" applyNumberFormat="1" applyFont="1" applyBorder="1"/>
    <xf numFmtId="4" fontId="11" fillId="0" borderId="12" xfId="0" applyNumberFormat="1" applyFont="1" applyBorder="1"/>
    <xf numFmtId="0" fontId="16" fillId="0" borderId="16" xfId="0" applyFont="1" applyBorder="1" applyAlignment="1">
      <alignment horizontal="center" vertical="top" wrapText="1"/>
    </xf>
    <xf numFmtId="4" fontId="16" fillId="3" borderId="16" xfId="0" applyNumberFormat="1" applyFont="1" applyFill="1" applyBorder="1"/>
    <xf numFmtId="4" fontId="16" fillId="0" borderId="1" xfId="0" applyNumberFormat="1" applyFont="1" applyBorder="1"/>
    <xf numFmtId="0" fontId="16" fillId="0" borderId="16" xfId="0" applyFont="1" applyBorder="1" applyAlignment="1">
      <alignment horizontal="left" vertical="top" wrapText="1"/>
    </xf>
    <xf numFmtId="0" fontId="10" fillId="0" borderId="18" xfId="0" applyFont="1" applyBorder="1"/>
    <xf numFmtId="0" fontId="11" fillId="0" borderId="4" xfId="0" applyFont="1" applyBorder="1" applyAlignment="1">
      <alignment horizontal="center"/>
    </xf>
    <xf numFmtId="4" fontId="11" fillId="0" borderId="0" xfId="0" applyNumberFormat="1" applyFont="1"/>
    <xf numFmtId="0" fontId="12" fillId="0" borderId="10" xfId="0" applyFont="1" applyBorder="1"/>
    <xf numFmtId="0" fontId="12" fillId="0" borderId="13" xfId="0" applyFont="1" applyBorder="1"/>
    <xf numFmtId="0" fontId="12" fillId="0" borderId="7" xfId="0" applyFont="1" applyBorder="1"/>
    <xf numFmtId="0" fontId="8" fillId="0" borderId="1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18" fillId="0" borderId="11" xfId="0" applyFont="1" applyBorder="1" applyAlignment="1">
      <alignment horizontal="center"/>
    </xf>
    <xf numFmtId="0" fontId="18" fillId="0" borderId="10" xfId="0" applyFont="1" applyBorder="1" applyAlignment="1">
      <alignment horizontal="center" vertical="top"/>
    </xf>
    <xf numFmtId="0" fontId="18" fillId="0" borderId="3" xfId="0" applyFont="1" applyBorder="1" applyAlignment="1">
      <alignment horizontal="centerContinuous"/>
    </xf>
    <xf numFmtId="0" fontId="19" fillId="0" borderId="4" xfId="0" applyFont="1" applyBorder="1" applyAlignment="1">
      <alignment horizontal="centerContinuous"/>
    </xf>
    <xf numFmtId="0" fontId="19" fillId="0" borderId="12" xfId="0" applyFont="1" applyBorder="1" applyAlignment="1">
      <alignment horizontal="centerContinuous"/>
    </xf>
    <xf numFmtId="0" fontId="19" fillId="0" borderId="6" xfId="0" applyFont="1" applyBorder="1"/>
    <xf numFmtId="0" fontId="18" fillId="0" borderId="7" xfId="0" applyFont="1" applyBorder="1" applyAlignment="1">
      <alignment horizontal="center" vertical="top"/>
    </xf>
    <xf numFmtId="0" fontId="18" fillId="0" borderId="14" xfId="0" applyFont="1" applyBorder="1" applyAlignment="1">
      <alignment horizontal="centerContinuous"/>
    </xf>
    <xf numFmtId="0" fontId="18" fillId="0" borderId="7" xfId="0" applyFont="1" applyBorder="1" applyAlignment="1">
      <alignment horizontal="centerContinuous"/>
    </xf>
    <xf numFmtId="0" fontId="19" fillId="0" borderId="15" xfId="0" applyFont="1" applyBorder="1" applyAlignment="1">
      <alignment horizontal="centerContinuous"/>
    </xf>
    <xf numFmtId="0" fontId="19" fillId="0" borderId="0" xfId="0" applyFont="1" applyAlignment="1">
      <alignment horizontal="centerContinuous"/>
    </xf>
    <xf numFmtId="0" fontId="19" fillId="0" borderId="4" xfId="0" applyFont="1" applyBorder="1"/>
    <xf numFmtId="0" fontId="19" fillId="0" borderId="14" xfId="0" applyFont="1" applyBorder="1" applyAlignment="1">
      <alignment horizontal="centerContinuous"/>
    </xf>
    <xf numFmtId="0" fontId="19" fillId="0" borderId="15" xfId="0" applyFont="1" applyBorder="1"/>
    <xf numFmtId="0" fontId="19" fillId="0" borderId="14" xfId="0" applyFont="1" applyBorder="1"/>
    <xf numFmtId="0" fontId="18" fillId="0" borderId="0" xfId="0" applyFont="1" applyAlignment="1">
      <alignment horizontal="centerContinuous"/>
    </xf>
    <xf numFmtId="0" fontId="18" fillId="0" borderId="14" xfId="0" applyFont="1" applyBorder="1" applyAlignment="1">
      <alignment horizontal="center" vertical="top"/>
    </xf>
    <xf numFmtId="0" fontId="18" fillId="0" borderId="2" xfId="0" applyFont="1" applyBorder="1" applyAlignment="1">
      <alignment horizontal="center" vertical="top"/>
    </xf>
    <xf numFmtId="0" fontId="18" fillId="0" borderId="14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 wrapText="1"/>
    </xf>
    <xf numFmtId="0" fontId="18" fillId="0" borderId="14" xfId="0" applyFont="1" applyBorder="1" applyAlignment="1">
      <alignment vertical="center"/>
    </xf>
    <xf numFmtId="0" fontId="19" fillId="0" borderId="0" xfId="0" applyFont="1"/>
    <xf numFmtId="0" fontId="18" fillId="0" borderId="14" xfId="0" applyFont="1" applyBorder="1" applyAlignment="1">
      <alignment vertical="top"/>
    </xf>
    <xf numFmtId="49" fontId="18" fillId="0" borderId="13" xfId="0" applyNumberFormat="1" applyFont="1" applyBorder="1" applyAlignment="1">
      <alignment horizontal="center" vertical="top"/>
    </xf>
    <xf numFmtId="49" fontId="18" fillId="0" borderId="5" xfId="0" applyNumberFormat="1" applyFont="1" applyBorder="1" applyAlignment="1">
      <alignment horizontal="center" vertical="top"/>
    </xf>
    <xf numFmtId="0" fontId="18" fillId="0" borderId="13" xfId="0" applyFont="1" applyBorder="1" applyAlignment="1">
      <alignment horizontal="center" vertical="top"/>
    </xf>
    <xf numFmtId="0" fontId="18" fillId="0" borderId="5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/>
    </xf>
    <xf numFmtId="0" fontId="13" fillId="0" borderId="0" xfId="0" applyFont="1" applyAlignment="1">
      <alignment horizontal="center" vertical="justify" wrapText="1"/>
    </xf>
    <xf numFmtId="0" fontId="18" fillId="0" borderId="13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/>
    </xf>
    <xf numFmtId="0" fontId="18" fillId="0" borderId="20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6" fillId="0" borderId="0" xfId="0" applyFont="1" applyAlignment="1">
      <alignment horizontal="center" vertical="justify" wrapText="1"/>
    </xf>
    <xf numFmtId="0" fontId="7" fillId="0" borderId="0" xfId="0" applyFont="1" applyAlignment="1">
      <alignment horizontal="center" vertical="justify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C65911"/>
      <color rgb="FF8EA9DB"/>
      <color rgb="FFA9D0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</xdr:colOff>
      <xdr:row>23</xdr:row>
      <xdr:rowOff>0</xdr:rowOff>
    </xdr:from>
    <xdr:to>
      <xdr:col>2</xdr:col>
      <xdr:colOff>304800</xdr:colOff>
      <xdr:row>23</xdr:row>
      <xdr:rowOff>0</xdr:rowOff>
    </xdr:to>
    <xdr:sp macro="" textlink="">
      <xdr:nvSpPr>
        <xdr:cNvPr id="7" name="Line 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ShapeType="1"/>
        </xdr:cNvSpPr>
      </xdr:nvSpPr>
      <xdr:spPr bwMode="auto">
        <a:xfrm>
          <a:off x="2295525" y="7239000"/>
          <a:ext cx="2762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28575</xdr:colOff>
      <xdr:row>25</xdr:row>
      <xdr:rowOff>0</xdr:rowOff>
    </xdr:from>
    <xdr:to>
      <xdr:col>4</xdr:col>
      <xdr:colOff>304800</xdr:colOff>
      <xdr:row>25</xdr:row>
      <xdr:rowOff>0</xdr:rowOff>
    </xdr:to>
    <xdr:sp macro="" textlink="">
      <xdr:nvSpPr>
        <xdr:cNvPr id="8" name="Line 2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>
          <a:spLocks noChangeShapeType="1"/>
        </xdr:cNvSpPr>
      </xdr:nvSpPr>
      <xdr:spPr bwMode="auto">
        <a:xfrm>
          <a:off x="4200525" y="6372225"/>
          <a:ext cx="2762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47625</xdr:colOff>
      <xdr:row>0</xdr:row>
      <xdr:rowOff>133350</xdr:rowOff>
    </xdr:from>
    <xdr:to>
      <xdr:col>2</xdr:col>
      <xdr:colOff>180975</xdr:colOff>
      <xdr:row>2</xdr:row>
      <xdr:rowOff>285750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58880C3D-5471-4F6F-B658-DDFE53E845F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558" b="34651"/>
        <a:stretch/>
      </xdr:blipFill>
      <xdr:spPr bwMode="auto">
        <a:xfrm>
          <a:off x="47625" y="133350"/>
          <a:ext cx="2409825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495301</xdr:colOff>
      <xdr:row>0</xdr:row>
      <xdr:rowOff>28575</xdr:rowOff>
    </xdr:from>
    <xdr:to>
      <xdr:col>12</xdr:col>
      <xdr:colOff>190500</xdr:colOff>
      <xdr:row>3</xdr:row>
      <xdr:rowOff>23533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97007599-5CE0-477F-944E-0C6410994BC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46" t="15186" r="36070" b="20860"/>
        <a:stretch/>
      </xdr:blipFill>
      <xdr:spPr bwMode="auto">
        <a:xfrm>
          <a:off x="9039226" y="28575"/>
          <a:ext cx="2686049" cy="80458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190500</xdr:colOff>
      <xdr:row>0</xdr:row>
      <xdr:rowOff>66675</xdr:rowOff>
    </xdr:from>
    <xdr:to>
      <xdr:col>12</xdr:col>
      <xdr:colOff>904875</xdr:colOff>
      <xdr:row>3</xdr:row>
      <xdr:rowOff>28575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F24779EB-41C5-48F6-8969-E856A07ED1B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81120" t="920" b="85147"/>
        <a:stretch/>
      </xdr:blipFill>
      <xdr:spPr bwMode="auto">
        <a:xfrm>
          <a:off x="11725275" y="66675"/>
          <a:ext cx="714375" cy="77152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38"/>
  <sheetViews>
    <sheetView tabSelected="1" zoomScaleNormal="100" workbookViewId="0">
      <selection activeCell="A23" sqref="A23:XFD23"/>
    </sheetView>
  </sheetViews>
  <sheetFormatPr baseColWidth="10" defaultRowHeight="15" x14ac:dyDescent="0.25"/>
  <cols>
    <col min="1" max="1" width="8.42578125" customWidth="1"/>
    <col min="2" max="2" width="25.7109375" customWidth="1"/>
    <col min="3" max="3" width="14" customWidth="1"/>
    <col min="4" max="4" width="14.140625" customWidth="1"/>
    <col min="5" max="5" width="13.85546875" customWidth="1"/>
    <col min="6" max="6" width="15.85546875" customWidth="1"/>
    <col min="7" max="7" width="15.7109375" customWidth="1"/>
    <col min="8" max="8" width="20.42578125" customWidth="1"/>
    <col min="9" max="9" width="10.42578125" customWidth="1"/>
    <col min="10" max="10" width="13.28515625" customWidth="1"/>
    <col min="12" max="12" width="9.7109375" customWidth="1"/>
    <col min="13" max="13" width="14.85546875" customWidth="1"/>
  </cols>
  <sheetData>
    <row r="1" spans="1:14" ht="18.75" customHeight="1" x14ac:dyDescent="0.3">
      <c r="C1" s="9"/>
      <c r="D1" s="100" t="s">
        <v>66</v>
      </c>
      <c r="E1" s="100"/>
      <c r="F1" s="100"/>
      <c r="G1" s="100"/>
      <c r="H1" s="100"/>
      <c r="I1" s="100"/>
      <c r="J1" s="5"/>
      <c r="K1" s="5"/>
      <c r="L1" s="5"/>
      <c r="M1" s="5"/>
      <c r="N1" s="5"/>
    </row>
    <row r="2" spans="1:14" ht="18.75" customHeight="1" x14ac:dyDescent="0.45">
      <c r="C2" s="9"/>
      <c r="D2" s="100" t="s">
        <v>67</v>
      </c>
      <c r="E2" s="100"/>
      <c r="F2" s="100"/>
      <c r="G2" s="100"/>
      <c r="H2" s="100"/>
      <c r="I2" s="100"/>
      <c r="J2" s="6"/>
      <c r="K2" s="6"/>
      <c r="L2" s="6"/>
      <c r="M2" s="6"/>
      <c r="N2" s="6"/>
    </row>
    <row r="3" spans="1:14" ht="26.25" customHeight="1" x14ac:dyDescent="0.25">
      <c r="C3" s="101" t="s">
        <v>68</v>
      </c>
      <c r="D3" s="101"/>
      <c r="E3" s="101"/>
      <c r="F3" s="101"/>
      <c r="G3" s="101"/>
      <c r="H3" s="101"/>
      <c r="I3" s="101"/>
      <c r="J3" s="6"/>
      <c r="K3" s="6"/>
      <c r="L3" s="6"/>
      <c r="M3" s="6"/>
      <c r="N3" s="6"/>
    </row>
    <row r="4" spans="1:14" ht="9" customHeight="1" thickBot="1" x14ac:dyDescent="0.3"/>
    <row r="5" spans="1:14" ht="9" customHeight="1" x14ac:dyDescent="0.25">
      <c r="A5" s="7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8"/>
    </row>
    <row r="6" spans="1:14" ht="17.25" x14ac:dyDescent="0.4">
      <c r="A6" s="10" t="s">
        <v>1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2"/>
    </row>
    <row r="7" spans="1:14" ht="15.75" x14ac:dyDescent="0.3">
      <c r="A7" s="10" t="s">
        <v>2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2"/>
    </row>
    <row r="8" spans="1:14" ht="17.25" thickBot="1" x14ac:dyDescent="0.35">
      <c r="A8" s="13" t="s">
        <v>70</v>
      </c>
      <c r="B8" s="14"/>
      <c r="C8" s="9"/>
      <c r="D8" s="9"/>
      <c r="E8" s="9"/>
      <c r="F8" s="9"/>
      <c r="G8" s="9"/>
      <c r="H8" s="9"/>
      <c r="I8" s="9"/>
      <c r="J8" s="9"/>
      <c r="K8" s="14" t="s">
        <v>71</v>
      </c>
      <c r="L8" s="9"/>
      <c r="M8" s="15"/>
    </row>
    <row r="9" spans="1:14" ht="16.5" thickBot="1" x14ac:dyDescent="0.35">
      <c r="A9" s="61"/>
      <c r="B9" s="66" t="s">
        <v>3</v>
      </c>
      <c r="C9" s="67" t="s">
        <v>4</v>
      </c>
      <c r="D9" s="67" t="s">
        <v>5</v>
      </c>
      <c r="E9" s="67" t="s">
        <v>4</v>
      </c>
      <c r="F9" s="68" t="s">
        <v>6</v>
      </c>
      <c r="G9" s="69"/>
      <c r="H9" s="70"/>
      <c r="I9" s="70"/>
      <c r="J9" s="70"/>
      <c r="K9" s="70"/>
      <c r="L9" s="70"/>
      <c r="M9" s="69"/>
    </row>
    <row r="10" spans="1:14" ht="16.5" thickBot="1" x14ac:dyDescent="0.35">
      <c r="A10" s="62"/>
      <c r="B10" s="71"/>
      <c r="C10" s="72" t="s">
        <v>7</v>
      </c>
      <c r="D10" s="72"/>
      <c r="E10" s="72" t="s">
        <v>7</v>
      </c>
      <c r="F10" s="73"/>
      <c r="G10" s="74"/>
      <c r="H10" s="75"/>
      <c r="I10" s="76"/>
      <c r="J10" s="76"/>
      <c r="K10" s="76"/>
      <c r="L10" s="75"/>
      <c r="M10" s="75"/>
    </row>
    <row r="11" spans="1:14" ht="16.5" thickBot="1" x14ac:dyDescent="0.35">
      <c r="A11" s="62"/>
      <c r="B11" s="77"/>
      <c r="C11" s="72" t="s">
        <v>8</v>
      </c>
      <c r="D11" s="72"/>
      <c r="E11" s="72" t="s">
        <v>8</v>
      </c>
      <c r="F11" s="78"/>
      <c r="G11" s="95" t="s">
        <v>65</v>
      </c>
      <c r="H11" s="96"/>
      <c r="I11" s="97" t="s">
        <v>9</v>
      </c>
      <c r="J11" s="98"/>
      <c r="K11" s="98"/>
      <c r="L11" s="99"/>
      <c r="M11" s="79"/>
    </row>
    <row r="12" spans="1:14" ht="15.75" x14ac:dyDescent="0.3">
      <c r="A12" s="63"/>
      <c r="B12" s="80"/>
      <c r="C12" s="81"/>
      <c r="D12" s="73"/>
      <c r="E12" s="81"/>
      <c r="F12" s="82" t="s">
        <v>10</v>
      </c>
      <c r="G12" s="83" t="s">
        <v>11</v>
      </c>
      <c r="H12" s="83" t="s">
        <v>12</v>
      </c>
      <c r="I12" s="83" t="s">
        <v>13</v>
      </c>
      <c r="J12" s="83" t="s">
        <v>14</v>
      </c>
      <c r="K12" s="83" t="s">
        <v>15</v>
      </c>
      <c r="L12" s="83" t="s">
        <v>16</v>
      </c>
      <c r="M12" s="82" t="s">
        <v>17</v>
      </c>
    </row>
    <row r="13" spans="1:14" ht="15.75" x14ac:dyDescent="0.3">
      <c r="A13" s="18" t="s">
        <v>18</v>
      </c>
      <c r="B13" s="84" t="s">
        <v>19</v>
      </c>
      <c r="C13" s="81"/>
      <c r="D13" s="73"/>
      <c r="E13" s="81"/>
      <c r="F13" s="82" t="s">
        <v>20</v>
      </c>
      <c r="G13" s="82" t="s">
        <v>21</v>
      </c>
      <c r="H13" s="82" t="s">
        <v>22</v>
      </c>
      <c r="I13" s="85" t="s">
        <v>23</v>
      </c>
      <c r="J13" s="82" t="s">
        <v>24</v>
      </c>
      <c r="K13" s="82" t="s">
        <v>25</v>
      </c>
      <c r="L13" s="82"/>
      <c r="M13" s="82" t="s">
        <v>26</v>
      </c>
    </row>
    <row r="14" spans="1:14" ht="15.75" x14ac:dyDescent="0.3">
      <c r="A14" s="64"/>
      <c r="B14" s="86"/>
      <c r="C14" s="81"/>
      <c r="D14" s="73"/>
      <c r="E14" s="81"/>
      <c r="F14" s="82" t="s">
        <v>27</v>
      </c>
      <c r="G14" s="87"/>
      <c r="H14" s="82" t="s">
        <v>28</v>
      </c>
      <c r="I14" s="88"/>
      <c r="J14" s="82" t="s">
        <v>29</v>
      </c>
      <c r="K14" s="82" t="s">
        <v>30</v>
      </c>
      <c r="L14" s="82" t="s">
        <v>31</v>
      </c>
      <c r="M14" s="82" t="s">
        <v>32</v>
      </c>
    </row>
    <row r="15" spans="1:14" ht="16.5" thickBot="1" x14ac:dyDescent="0.35">
      <c r="A15" s="65"/>
      <c r="B15" s="84"/>
      <c r="C15" s="89" t="s">
        <v>33</v>
      </c>
      <c r="D15" s="90" t="s">
        <v>34</v>
      </c>
      <c r="E15" s="91" t="s">
        <v>35</v>
      </c>
      <c r="F15" s="92" t="s">
        <v>36</v>
      </c>
      <c r="G15" s="92" t="s">
        <v>37</v>
      </c>
      <c r="H15" s="93" t="s">
        <v>38</v>
      </c>
      <c r="I15" s="93" t="s">
        <v>39</v>
      </c>
      <c r="J15" s="93" t="s">
        <v>40</v>
      </c>
      <c r="K15" s="93" t="s">
        <v>41</v>
      </c>
      <c r="L15" s="93" t="s">
        <v>42</v>
      </c>
      <c r="M15" s="93" t="s">
        <v>43</v>
      </c>
    </row>
    <row r="16" spans="1:14" ht="29.25" customHeight="1" thickBot="1" x14ac:dyDescent="0.35">
      <c r="A16" s="17" t="s">
        <v>44</v>
      </c>
      <c r="B16" s="47" t="s">
        <v>45</v>
      </c>
      <c r="C16" s="48">
        <v>15535.27</v>
      </c>
      <c r="D16" s="48">
        <f>SUM(D17:D22)</f>
        <v>0</v>
      </c>
      <c r="E16" s="48">
        <f>+C16+D16</f>
        <v>15535.27</v>
      </c>
      <c r="F16" s="48">
        <f>SUM(F17:F22)</f>
        <v>0</v>
      </c>
      <c r="G16" s="48">
        <v>31.5</v>
      </c>
      <c r="H16" s="48">
        <f>SUM(H17:H22)</f>
        <v>781.22</v>
      </c>
      <c r="I16" s="48">
        <v>0</v>
      </c>
      <c r="J16" s="48">
        <v>4057.43</v>
      </c>
      <c r="K16" s="48">
        <f>SUM(K17:K22)</f>
        <v>0</v>
      </c>
      <c r="L16" s="48">
        <v>973.34</v>
      </c>
      <c r="M16" s="48">
        <f>SUM(M17:M22)</f>
        <v>0</v>
      </c>
    </row>
    <row r="17" spans="1:20" ht="45" x14ac:dyDescent="0.35">
      <c r="A17" s="16">
        <v>3500</v>
      </c>
      <c r="B17" s="41" t="s">
        <v>46</v>
      </c>
      <c r="C17" s="42">
        <v>15535.27</v>
      </c>
      <c r="D17" s="42">
        <v>0</v>
      </c>
      <c r="E17" s="42">
        <v>15535.27</v>
      </c>
      <c r="F17" s="42">
        <v>0</v>
      </c>
      <c r="G17" s="42">
        <v>31.5</v>
      </c>
      <c r="H17" s="42">
        <v>0</v>
      </c>
      <c r="I17" s="42">
        <v>0</v>
      </c>
      <c r="J17" s="42">
        <v>4057.43</v>
      </c>
      <c r="K17" s="42">
        <v>0</v>
      </c>
      <c r="L17" s="42">
        <v>973.34</v>
      </c>
      <c r="M17" s="42">
        <v>0</v>
      </c>
      <c r="T17" s="2"/>
    </row>
    <row r="18" spans="1:20" ht="17.25" thickBot="1" x14ac:dyDescent="0.4">
      <c r="A18" s="49"/>
      <c r="B18" s="50"/>
      <c r="C18" s="42"/>
      <c r="D18" s="42"/>
      <c r="E18" s="46"/>
      <c r="F18" s="42"/>
      <c r="G18" s="42"/>
      <c r="H18" s="42"/>
      <c r="I18" s="42"/>
      <c r="J18" s="42"/>
      <c r="K18" s="42"/>
      <c r="L18" s="42"/>
      <c r="M18" s="42"/>
    </row>
    <row r="19" spans="1:20" ht="30.75" thickBot="1" x14ac:dyDescent="0.4">
      <c r="A19" s="51" t="s">
        <v>44</v>
      </c>
      <c r="B19" s="47" t="s">
        <v>69</v>
      </c>
      <c r="C19" s="52">
        <v>5627.15</v>
      </c>
      <c r="D19" s="52">
        <v>0</v>
      </c>
      <c r="E19" s="48">
        <v>5627.15</v>
      </c>
      <c r="F19" s="52">
        <v>0</v>
      </c>
      <c r="G19" s="53">
        <v>0</v>
      </c>
      <c r="H19" s="52">
        <v>0</v>
      </c>
      <c r="I19" s="52">
        <v>0</v>
      </c>
      <c r="J19" s="52">
        <v>0</v>
      </c>
      <c r="K19" s="52">
        <v>0</v>
      </c>
      <c r="L19" s="52">
        <v>0</v>
      </c>
      <c r="M19" s="52">
        <v>0</v>
      </c>
    </row>
    <row r="20" spans="1:20" ht="16.5" x14ac:dyDescent="0.35">
      <c r="A20" s="54"/>
      <c r="B20" s="44"/>
      <c r="C20" s="42"/>
      <c r="D20" s="42"/>
      <c r="E20" s="55"/>
      <c r="F20" s="42"/>
      <c r="G20" s="56"/>
      <c r="H20" s="42"/>
      <c r="I20" s="42"/>
      <c r="J20" s="42"/>
      <c r="K20" s="42"/>
      <c r="L20" s="42"/>
      <c r="M20" s="42"/>
    </row>
    <row r="21" spans="1:20" ht="30" x14ac:dyDescent="0.35">
      <c r="A21" s="43">
        <v>6200</v>
      </c>
      <c r="B21" s="44" t="s">
        <v>47</v>
      </c>
      <c r="C21" s="45">
        <v>5627.15</v>
      </c>
      <c r="D21" s="45">
        <v>0</v>
      </c>
      <c r="E21" s="46">
        <v>5627.15</v>
      </c>
      <c r="F21" s="45">
        <v>0</v>
      </c>
      <c r="G21" s="45">
        <v>0</v>
      </c>
      <c r="H21" s="45">
        <v>781.22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O21" s="4"/>
    </row>
    <row r="22" spans="1:20" ht="17.25" thickBot="1" x14ac:dyDescent="0.4">
      <c r="A22" s="57"/>
      <c r="B22" s="44"/>
      <c r="C22" s="45"/>
      <c r="D22" s="45"/>
      <c r="E22" s="46"/>
      <c r="F22" s="45"/>
      <c r="G22" s="45"/>
      <c r="H22" s="45"/>
      <c r="I22" s="45"/>
      <c r="J22" s="45"/>
      <c r="K22" s="45"/>
      <c r="L22" s="45"/>
      <c r="M22" s="45"/>
    </row>
    <row r="23" spans="1:20" ht="17.25" thickBot="1" x14ac:dyDescent="0.4">
      <c r="A23" s="58"/>
      <c r="B23" s="59" t="s">
        <v>44</v>
      </c>
      <c r="C23" s="52">
        <f>+C16+C19</f>
        <v>21162.42</v>
      </c>
      <c r="D23" s="52">
        <f t="shared" ref="D23" si="0">+D16</f>
        <v>0</v>
      </c>
      <c r="E23" s="52">
        <f>+E16+E19</f>
        <v>21162.42</v>
      </c>
      <c r="F23" s="52">
        <f>F16</f>
        <v>0</v>
      </c>
      <c r="G23" s="52">
        <v>31.5</v>
      </c>
      <c r="H23" s="52">
        <f>H16</f>
        <v>781.22</v>
      </c>
      <c r="I23" s="52">
        <f t="shared" ref="I23:M23" si="1">I16</f>
        <v>0</v>
      </c>
      <c r="J23" s="52">
        <v>4057.43</v>
      </c>
      <c r="K23" s="52">
        <f t="shared" si="1"/>
        <v>0</v>
      </c>
      <c r="L23" s="52">
        <f t="shared" si="1"/>
        <v>973.34</v>
      </c>
      <c r="M23" s="52">
        <f t="shared" si="1"/>
        <v>0</v>
      </c>
      <c r="P23" s="3"/>
    </row>
    <row r="24" spans="1:20" ht="15.75" x14ac:dyDescent="0.3">
      <c r="A24" s="20"/>
      <c r="B24" s="20"/>
      <c r="C24" s="20"/>
      <c r="D24" s="26"/>
      <c r="E24" s="26"/>
      <c r="F24" s="26"/>
      <c r="G24" s="60">
        <f>SUM(G23:H23)</f>
        <v>812.72</v>
      </c>
      <c r="H24" s="26">
        <f>SUM(G24/C23)</f>
        <v>3.8403925448979845E-2</v>
      </c>
      <c r="I24" s="26"/>
      <c r="J24" s="60">
        <f>SUM(I23:L23)</f>
        <v>5030.7699999999995</v>
      </c>
      <c r="K24" s="26">
        <f>SUM(J24)/C23</f>
        <v>0.23772186734787421</v>
      </c>
      <c r="L24" s="26"/>
      <c r="M24" s="26">
        <f>SUM(M23)/C23</f>
        <v>0</v>
      </c>
    </row>
    <row r="25" spans="1:20" ht="27" customHeight="1" x14ac:dyDescent="0.3">
      <c r="A25" s="94" t="s">
        <v>72</v>
      </c>
      <c r="B25" s="94"/>
      <c r="C25" s="94"/>
      <c r="D25" s="94"/>
      <c r="E25" s="20" t="s">
        <v>48</v>
      </c>
      <c r="F25" s="21">
        <f>SUM(G23+H23)*100/C23</f>
        <v>3.8403925448979845</v>
      </c>
      <c r="G25" s="22"/>
      <c r="H25" s="19" t="s">
        <v>49</v>
      </c>
      <c r="I25" s="22"/>
      <c r="J25" s="22"/>
      <c r="K25" s="22"/>
      <c r="L25" s="22"/>
      <c r="M25" s="19"/>
    </row>
    <row r="26" spans="1:20" ht="15.75" x14ac:dyDescent="0.3">
      <c r="A26" s="20"/>
      <c r="B26" s="22"/>
      <c r="C26" s="22"/>
      <c r="D26" s="22"/>
      <c r="E26" s="20" t="s">
        <v>50</v>
      </c>
      <c r="F26" s="20"/>
      <c r="G26" s="22"/>
      <c r="H26" s="20" t="s">
        <v>73</v>
      </c>
      <c r="I26" s="22"/>
      <c r="J26" s="23"/>
      <c r="K26" s="24">
        <f>SUM(F23+I23+J23+K23+L23+M23)*100%/E23%</f>
        <v>23.772186734787422</v>
      </c>
      <c r="L26" s="22"/>
      <c r="M26" s="19"/>
    </row>
    <row r="27" spans="1:20" ht="15.75" x14ac:dyDescent="0.3">
      <c r="A27" s="22"/>
      <c r="B27" s="22"/>
      <c r="C27" s="22"/>
      <c r="D27" s="22"/>
      <c r="E27" s="22"/>
      <c r="F27" s="22"/>
      <c r="G27" s="22"/>
      <c r="H27" s="22"/>
      <c r="I27" s="25" t="s">
        <v>51</v>
      </c>
      <c r="J27" s="20"/>
      <c r="K27" s="22"/>
      <c r="L27" s="22"/>
      <c r="M27" s="19"/>
    </row>
    <row r="28" spans="1:20" ht="15.75" x14ac:dyDescent="0.3">
      <c r="A28" s="22"/>
      <c r="B28" s="22"/>
      <c r="C28" s="22"/>
      <c r="D28" s="20" t="s">
        <v>52</v>
      </c>
      <c r="E28" s="26">
        <v>0</v>
      </c>
      <c r="F28" s="20"/>
      <c r="G28" s="20"/>
      <c r="H28" s="20" t="s">
        <v>53</v>
      </c>
      <c r="I28" s="25">
        <v>0</v>
      </c>
      <c r="J28" s="20"/>
      <c r="K28" s="22"/>
      <c r="L28" s="22"/>
      <c r="M28" s="19"/>
    </row>
    <row r="29" spans="1:20" ht="16.5" thickBot="1" x14ac:dyDescent="0.35">
      <c r="A29" s="22"/>
      <c r="B29" s="22"/>
      <c r="C29" s="22"/>
      <c r="D29" s="20" t="s">
        <v>54</v>
      </c>
      <c r="E29" s="26">
        <v>0</v>
      </c>
      <c r="F29" s="20"/>
      <c r="G29" s="20"/>
      <c r="H29" s="20" t="s">
        <v>55</v>
      </c>
      <c r="I29" s="25">
        <f>+I23</f>
        <v>0</v>
      </c>
      <c r="J29" s="20"/>
      <c r="K29" s="22"/>
      <c r="L29" s="22"/>
      <c r="M29" s="19"/>
    </row>
    <row r="30" spans="1:20" ht="17.25" thickTop="1" x14ac:dyDescent="0.35">
      <c r="A30" s="22"/>
      <c r="B30" s="22"/>
      <c r="C30" s="22"/>
      <c r="D30" s="27" t="s">
        <v>56</v>
      </c>
      <c r="E30" s="28">
        <v>812.72</v>
      </c>
      <c r="F30" s="20"/>
      <c r="G30" s="20"/>
      <c r="H30" s="20" t="s">
        <v>0</v>
      </c>
      <c r="I30" s="29">
        <f>+J23</f>
        <v>4057.43</v>
      </c>
      <c r="J30" s="20"/>
      <c r="K30" s="22"/>
      <c r="L30" s="22"/>
      <c r="M30" s="19"/>
    </row>
    <row r="31" spans="1:20" ht="16.5" x14ac:dyDescent="0.35">
      <c r="A31" s="22"/>
      <c r="B31" s="22"/>
      <c r="C31" s="22"/>
      <c r="D31" s="20" t="s">
        <v>57</v>
      </c>
      <c r="E31" s="30">
        <f>C23</f>
        <v>21162.42</v>
      </c>
      <c r="F31" s="20"/>
      <c r="G31" s="20"/>
      <c r="H31" s="20" t="s">
        <v>58</v>
      </c>
      <c r="I31" s="25">
        <f>+K23</f>
        <v>0</v>
      </c>
      <c r="J31" s="20"/>
      <c r="K31" s="22"/>
      <c r="L31" s="22"/>
      <c r="M31" s="19"/>
    </row>
    <row r="32" spans="1:20" ht="16.5" x14ac:dyDescent="0.35">
      <c r="A32" s="22"/>
      <c r="B32" s="22"/>
      <c r="C32" s="22"/>
      <c r="D32" s="20"/>
      <c r="E32" s="26"/>
      <c r="F32" s="20"/>
      <c r="G32" s="20"/>
      <c r="H32" s="20" t="s">
        <v>59</v>
      </c>
      <c r="I32" s="25">
        <f>+L23</f>
        <v>973.34</v>
      </c>
      <c r="J32" s="20"/>
      <c r="K32" s="22"/>
      <c r="L32" s="22"/>
      <c r="M32" s="19"/>
    </row>
    <row r="33" spans="1:13" ht="29.25" customHeight="1" thickBot="1" x14ac:dyDescent="0.4">
      <c r="A33" s="22"/>
      <c r="B33" s="22"/>
      <c r="C33" s="22"/>
      <c r="D33" s="31" t="s">
        <v>60</v>
      </c>
      <c r="E33" s="26">
        <f>+E30*100/E31</f>
        <v>3.8403925448979845</v>
      </c>
      <c r="F33" s="20" t="s">
        <v>61</v>
      </c>
      <c r="G33" s="20"/>
      <c r="H33" s="20" t="s">
        <v>23</v>
      </c>
      <c r="I33" s="25">
        <f>+M23</f>
        <v>0</v>
      </c>
      <c r="J33" s="20"/>
      <c r="K33" s="22"/>
      <c r="L33" s="22"/>
      <c r="M33" s="19"/>
    </row>
    <row r="34" spans="1:13" ht="17.25" thickTop="1" x14ac:dyDescent="0.35">
      <c r="A34" s="22"/>
      <c r="B34" s="22"/>
      <c r="C34" s="22"/>
      <c r="D34" s="20"/>
      <c r="E34" s="32"/>
      <c r="F34" s="20"/>
      <c r="G34" s="20"/>
      <c r="H34" s="33" t="s">
        <v>62</v>
      </c>
      <c r="I34" s="34">
        <f>SUM(I28:I33)</f>
        <v>5030.7699999999995</v>
      </c>
      <c r="J34" s="32"/>
      <c r="K34" s="22"/>
      <c r="L34" s="22"/>
      <c r="M34" s="19"/>
    </row>
    <row r="35" spans="1:13" ht="18" customHeight="1" x14ac:dyDescent="0.35">
      <c r="A35" s="22"/>
      <c r="B35" s="22"/>
      <c r="C35" s="22"/>
      <c r="D35" s="20"/>
      <c r="E35" s="32"/>
      <c r="F35" s="20"/>
      <c r="G35" s="20"/>
      <c r="H35" s="31" t="s">
        <v>57</v>
      </c>
      <c r="I35" s="29">
        <f>C23</f>
        <v>21162.42</v>
      </c>
      <c r="J35" s="20"/>
      <c r="K35" s="22"/>
      <c r="L35" s="22"/>
      <c r="M35" s="19"/>
    </row>
    <row r="36" spans="1:13" ht="16.5" x14ac:dyDescent="0.35">
      <c r="A36" s="20"/>
      <c r="B36" s="22"/>
      <c r="C36" s="22"/>
      <c r="D36" s="20"/>
      <c r="E36" s="32"/>
      <c r="F36" s="20"/>
      <c r="G36" s="20"/>
      <c r="H36" s="20" t="s">
        <v>63</v>
      </c>
      <c r="I36" s="25">
        <f>+I34*100/I35</f>
        <v>23.772186734787418</v>
      </c>
      <c r="J36" s="20" t="s">
        <v>61</v>
      </c>
      <c r="K36" s="22"/>
      <c r="L36" s="22"/>
      <c r="M36" s="19"/>
    </row>
    <row r="37" spans="1:13" ht="20.25" thickBot="1" x14ac:dyDescent="0.5">
      <c r="A37" s="35"/>
      <c r="B37" s="36"/>
      <c r="C37" s="36"/>
      <c r="D37" s="36"/>
      <c r="E37" s="36"/>
      <c r="F37" s="36"/>
      <c r="G37" s="36"/>
      <c r="H37" s="37"/>
      <c r="I37" s="36"/>
      <c r="J37" s="36"/>
      <c r="K37" s="36"/>
      <c r="L37" s="36"/>
      <c r="M37" s="38"/>
    </row>
    <row r="38" spans="1:13" ht="16.5" thickTop="1" x14ac:dyDescent="0.3">
      <c r="A38" s="39" t="s">
        <v>64</v>
      </c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40"/>
    </row>
  </sheetData>
  <mergeCells count="6">
    <mergeCell ref="A25:D25"/>
    <mergeCell ref="G11:H11"/>
    <mergeCell ref="I11:L11"/>
    <mergeCell ref="D1:I1"/>
    <mergeCell ref="D2:I2"/>
    <mergeCell ref="C3:I3"/>
  </mergeCells>
  <pageMargins left="0.25" right="0.25" top="0.75" bottom="0.75" header="0.3" footer="0.3"/>
  <pageSetup scale="70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70-30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Jesus Garcia Lozano</dc:creator>
  <cp:lastModifiedBy>Joel Alarcón Gómez</cp:lastModifiedBy>
  <cp:lastPrinted>2025-05-29T23:04:15Z</cp:lastPrinted>
  <dcterms:created xsi:type="dcterms:W3CDTF">2019-01-21T17:51:02Z</dcterms:created>
  <dcterms:modified xsi:type="dcterms:W3CDTF">2025-05-29T23:04:18Z</dcterms:modified>
</cp:coreProperties>
</file>